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2 - Polní cesta H4" sheetId="2" r:id="rId2"/>
    <sheet name="SO-102a - Příkop nerealiz..." sheetId="3" r:id="rId3"/>
    <sheet name="VON - Vedlejší a ostatní ..." sheetId="4" r:id="rId4"/>
    <sheet name="Pokyny pro vyplnění" sheetId="5" r:id="rId5"/>
  </sheets>
  <definedNames>
    <definedName name="_xlnm._FilterDatabase" localSheetId="1" hidden="1">'SO-102 - Polní cesta H4'!$C$87:$K$399</definedName>
    <definedName name="_xlnm._FilterDatabase" localSheetId="2" hidden="1">'SO-102a - Příkop nerealiz...'!$C$87:$K$249</definedName>
    <definedName name="_xlnm._FilterDatabase" localSheetId="3" hidden="1">'VON - Vedlejší a ostatní ...'!$C$81:$K$115</definedName>
    <definedName name="_xlnm.Print_Titles" localSheetId="0">'Rekapitulace stavby'!$52:$52</definedName>
    <definedName name="_xlnm.Print_Titles" localSheetId="1">'SO-102 - Polní cesta H4'!$87:$87</definedName>
    <definedName name="_xlnm.Print_Titles" localSheetId="2">'SO-102a - Příkop nerealiz...'!$87:$87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'SO-102 - Polní cesta H4'!$C$4:$J$39,'SO-102 - Polní cesta H4'!$C$45:$J$69,'SO-102 - Polní cesta H4'!$C$75:$K$399</definedName>
    <definedName name="_xlnm.Print_Area" localSheetId="2">'SO-102a - Příkop nerealiz...'!$C$4:$J$39,'SO-102a - Příkop nerealiz...'!$C$45:$J$69,'SO-102a - Příkop nerealiz...'!$C$75:$K$249</definedName>
    <definedName name="_xlnm.Print_Area" localSheetId="3">'VON - Vedlejší a ostatní ...'!$C$4:$J$39,'VON - Vedlejší a ostatní ...'!$C$45:$J$63,'VON - Vedlejší a ostatní ...'!$C$69:$K$115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3" i="4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52"/>
  <c r="E7"/>
  <c r="E72" s="1"/>
  <c r="J37" i="3"/>
  <c r="J36"/>
  <c r="AY56" i="1" s="1"/>
  <c r="J35" i="3"/>
  <c r="AX56" i="1"/>
  <c r="BI247" i="3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55" s="1"/>
  <c r="J17"/>
  <c r="J12"/>
  <c r="J82"/>
  <c r="E7"/>
  <c r="E48"/>
  <c r="J37" i="2"/>
  <c r="J36"/>
  <c r="AY55" i="1" s="1"/>
  <c r="J35" i="2"/>
  <c r="AX55" i="1"/>
  <c r="BI397" i="2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 s="1"/>
  <c r="J23"/>
  <c r="J18"/>
  <c r="E18"/>
  <c r="F85" s="1"/>
  <c r="J17"/>
  <c r="J12"/>
  <c r="J82" s="1"/>
  <c r="E7"/>
  <c r="E78" s="1"/>
  <c r="L50" i="1"/>
  <c r="AM50"/>
  <c r="AM49"/>
  <c r="L49"/>
  <c r="AM47"/>
  <c r="L47"/>
  <c r="L45"/>
  <c r="L44"/>
  <c r="J353" i="2"/>
  <c r="J304"/>
  <c r="AS54" i="1"/>
  <c r="BK300" i="2"/>
  <c r="J235" i="3"/>
  <c r="BK189"/>
  <c r="BK211"/>
  <c r="J95"/>
  <c r="J132"/>
  <c r="J101" i="4"/>
  <c r="BK394" i="2"/>
  <c r="J279"/>
  <c r="BK180"/>
  <c r="BK385"/>
  <c r="J202"/>
  <c r="J367"/>
  <c r="BK262"/>
  <c r="J121"/>
  <c r="J310"/>
  <c r="J127"/>
  <c r="J215" i="3"/>
  <c r="J123"/>
  <c r="BK223"/>
  <c r="J143"/>
  <c r="J150"/>
  <c r="J88" i="4"/>
  <c r="J394" i="2"/>
  <c r="J272"/>
  <c r="J217"/>
  <c r="BK131"/>
  <c r="BK304"/>
  <c r="BK154"/>
  <c r="J350"/>
  <c r="J189"/>
  <c r="J99"/>
  <c r="BK121"/>
  <c r="J109" i="3"/>
  <c r="J128"/>
  <c r="BK181"/>
  <c r="J181"/>
  <c r="BK113" i="4"/>
  <c r="J341" i="2"/>
  <c r="BK256"/>
  <c r="J146"/>
  <c r="J315"/>
  <c r="BK146"/>
  <c r="BK272"/>
  <c r="BK127"/>
  <c r="BK339"/>
  <c r="BK192"/>
  <c r="J223" i="3"/>
  <c r="BK95"/>
  <c r="BK132"/>
  <c r="BK209"/>
  <c r="J245"/>
  <c r="BK109"/>
  <c r="BK330" i="2"/>
  <c r="J227"/>
  <c r="BK325"/>
  <c r="J212"/>
  <c r="J95"/>
  <c r="BK296"/>
  <c r="J131"/>
  <c r="BK367"/>
  <c r="J317"/>
  <c r="J102"/>
  <c r="BK220" i="3"/>
  <c r="J136"/>
  <c r="BK119"/>
  <c r="BK173"/>
  <c r="J104" i="4"/>
  <c r="J328" i="2"/>
  <c r="BK222"/>
  <c r="J358"/>
  <c r="J244"/>
  <c r="BK102"/>
  <c r="BK217"/>
  <c r="J381"/>
  <c r="J330"/>
  <c r="J174"/>
  <c r="BK136" i="3"/>
  <c r="BK168"/>
  <c r="J229"/>
  <c r="BK185"/>
  <c r="BK239"/>
  <c r="J104"/>
  <c r="BK107" i="4"/>
  <c r="J389" i="2"/>
  <c r="BK237"/>
  <c r="BK381"/>
  <c r="J237"/>
  <c r="BK106"/>
  <c r="BK279"/>
  <c r="BK116"/>
  <c r="J308"/>
  <c r="J185"/>
  <c r="J185" i="3"/>
  <c r="J173"/>
  <c r="BK235"/>
  <c r="BK104"/>
  <c r="BK128"/>
  <c r="BK98" i="4"/>
  <c r="BK310" i="2"/>
  <c r="BK232"/>
  <c r="J116"/>
  <c r="BK350"/>
  <c r="J192"/>
  <c r="BK333"/>
  <c r="J160"/>
  <c r="J360"/>
  <c r="BK315"/>
  <c r="BK95"/>
  <c r="J205" i="3"/>
  <c r="BK123"/>
  <c r="BK229"/>
  <c r="J85" i="4"/>
  <c r="BK101"/>
  <c r="BK389" i="2"/>
  <c r="J250"/>
  <c r="J154"/>
  <c r="BK268"/>
  <c r="BK110"/>
  <c r="BK313"/>
  <c r="BK164"/>
  <c r="J91"/>
  <c r="J335"/>
  <c r="BK227"/>
  <c r="BK136"/>
  <c r="BK143" i="3"/>
  <c r="J119"/>
  <c r="BK199"/>
  <c r="J241"/>
  <c r="J91"/>
  <c r="J113" i="4"/>
  <c r="J346" i="2"/>
  <c r="BK247"/>
  <c r="BK140"/>
  <c r="BK321"/>
  <c r="BK189"/>
  <c r="BK335"/>
  <c r="BK185"/>
  <c r="BK362"/>
  <c r="J222"/>
  <c r="J209" i="3"/>
  <c r="J194"/>
  <c r="BK91"/>
  <c r="J220"/>
  <c r="BK114"/>
  <c r="BK194"/>
  <c r="J107" i="4"/>
  <c r="BK95"/>
  <c r="J339" i="2"/>
  <c r="BK150"/>
  <c r="BK328"/>
  <c r="BK198"/>
  <c r="BK302"/>
  <c r="J150"/>
  <c r="J372"/>
  <c r="J333"/>
  <c r="BK244"/>
  <c r="BK160" i="3"/>
  <c r="J156"/>
  <c r="BK205"/>
  <c r="J247"/>
  <c r="BK110" i="4"/>
  <c r="BK104"/>
  <c r="J321" i="2"/>
  <c r="BK212"/>
  <c r="J385"/>
  <c r="BK206"/>
  <c r="J362"/>
  <c r="J198"/>
  <c r="BK397"/>
  <c r="J296"/>
  <c r="J168"/>
  <c r="J139" i="3"/>
  <c r="J177"/>
  <c r="J114"/>
  <c r="BK156"/>
  <c r="J189"/>
  <c r="J95" i="4"/>
  <c r="J313" i="2"/>
  <c r="BK202"/>
  <c r="J302"/>
  <c r="BK160"/>
  <c r="BK358"/>
  <c r="J206"/>
  <c r="J110"/>
  <c r="BK346"/>
  <c r="J268"/>
  <c r="J180"/>
  <c r="BK177" i="3"/>
  <c r="J164"/>
  <c r="BK245"/>
  <c r="BK150"/>
  <c r="J211"/>
  <c r="BK88" i="4"/>
  <c r="BK92"/>
  <c r="BK308" i="2"/>
  <c r="J164"/>
  <c r="BK377"/>
  <c r="BK292"/>
  <c r="J140"/>
  <c r="J300"/>
  <c r="J136"/>
  <c r="BK353"/>
  <c r="BK250"/>
  <c r="BK91"/>
  <c r="BK164" i="3"/>
  <c r="J146"/>
  <c r="BK233"/>
  <c r="BK215"/>
  <c r="BK247"/>
  <c r="J98" i="4"/>
  <c r="J110"/>
  <c r="BK317" i="2"/>
  <c r="BK174"/>
  <c r="BK360"/>
  <c r="J286"/>
  <c r="BK372"/>
  <c r="J256"/>
  <c r="BK341"/>
  <c r="BK286"/>
  <c r="J239" i="3"/>
  <c r="J199"/>
  <c r="BK99"/>
  <c r="BK139"/>
  <c r="J233"/>
  <c r="J92" i="4"/>
  <c r="J397" i="2"/>
  <c r="J292"/>
  <c r="BK168"/>
  <c r="J377"/>
  <c r="J262"/>
  <c r="BK99"/>
  <c r="J232"/>
  <c r="J106"/>
  <c r="J325"/>
  <c r="J247"/>
  <c r="J168" i="3"/>
  <c r="J160"/>
  <c r="BK241"/>
  <c r="J99"/>
  <c r="BK146"/>
  <c r="BK85" i="4"/>
  <c r="R90" i="2" l="1"/>
  <c r="R211"/>
  <c r="P221"/>
  <c r="R236"/>
  <c r="BK295"/>
  <c r="J295" s="1"/>
  <c r="J65" s="1"/>
  <c r="BK320"/>
  <c r="J320"/>
  <c r="J66" s="1"/>
  <c r="BK366"/>
  <c r="J366" s="1"/>
  <c r="J67" s="1"/>
  <c r="BK393"/>
  <c r="J393" s="1"/>
  <c r="J68" s="1"/>
  <c r="R90" i="3"/>
  <c r="T155"/>
  <c r="P167"/>
  <c r="P193"/>
  <c r="BK204"/>
  <c r="J204" s="1"/>
  <c r="J65" s="1"/>
  <c r="T204"/>
  <c r="R219"/>
  <c r="BK228"/>
  <c r="J228" s="1"/>
  <c r="J68" s="1"/>
  <c r="T228"/>
  <c r="T227" s="1"/>
  <c r="T90" i="2"/>
  <c r="T211"/>
  <c r="BK221"/>
  <c r="J221" s="1"/>
  <c r="J63" s="1"/>
  <c r="P236"/>
  <c r="T295"/>
  <c r="R320"/>
  <c r="R366"/>
  <c r="P393"/>
  <c r="BK90" i="3"/>
  <c r="J90" s="1"/>
  <c r="J61" s="1"/>
  <c r="BK155"/>
  <c r="J155"/>
  <c r="J62" s="1"/>
  <c r="BK167"/>
  <c r="J167" s="1"/>
  <c r="J63" s="1"/>
  <c r="BK193"/>
  <c r="J193"/>
  <c r="J64" s="1"/>
  <c r="T193"/>
  <c r="R204"/>
  <c r="P219"/>
  <c r="T219"/>
  <c r="P228"/>
  <c r="P227" s="1"/>
  <c r="R228"/>
  <c r="R227" s="1"/>
  <c r="BK84" i="4"/>
  <c r="R84"/>
  <c r="P91"/>
  <c r="P90" i="2"/>
  <c r="BK211"/>
  <c r="J211" s="1"/>
  <c r="J62" s="1"/>
  <c r="R221"/>
  <c r="BK236"/>
  <c r="J236" s="1"/>
  <c r="J64" s="1"/>
  <c r="P295"/>
  <c r="T320"/>
  <c r="P366"/>
  <c r="T393"/>
  <c r="P90" i="3"/>
  <c r="P89"/>
  <c r="P155"/>
  <c r="R167"/>
  <c r="P204"/>
  <c r="BK91" i="4"/>
  <c r="J91" s="1"/>
  <c r="J62" s="1"/>
  <c r="R91"/>
  <c r="BK90" i="2"/>
  <c r="J90" s="1"/>
  <c r="J61" s="1"/>
  <c r="P211"/>
  <c r="T221"/>
  <c r="T236"/>
  <c r="R295"/>
  <c r="P320"/>
  <c r="T366"/>
  <c r="R393"/>
  <c r="T90" i="3"/>
  <c r="T89" s="1"/>
  <c r="T88" s="1"/>
  <c r="R155"/>
  <c r="T167"/>
  <c r="R193"/>
  <c r="BK219"/>
  <c r="J219" s="1"/>
  <c r="J66" s="1"/>
  <c r="P84" i="4"/>
  <c r="P83"/>
  <c r="P82" s="1"/>
  <c r="AU57" i="1" s="1"/>
  <c r="T84" i="4"/>
  <c r="T91"/>
  <c r="E48"/>
  <c r="F55"/>
  <c r="BE85"/>
  <c r="BE98"/>
  <c r="BE101"/>
  <c r="BE113"/>
  <c r="J55"/>
  <c r="J76"/>
  <c r="BE88"/>
  <c r="BE110"/>
  <c r="BE92"/>
  <c r="BE95"/>
  <c r="BE104"/>
  <c r="BE107"/>
  <c r="J55" i="3"/>
  <c r="BE95"/>
  <c r="BE119"/>
  <c r="BE123"/>
  <c r="BE136"/>
  <c r="BE143"/>
  <c r="BE156"/>
  <c r="BE181"/>
  <c r="BE199"/>
  <c r="BE220"/>
  <c r="BE223"/>
  <c r="BE235"/>
  <c r="BE245"/>
  <c r="BE247"/>
  <c r="J52"/>
  <c r="BE91"/>
  <c r="BE132"/>
  <c r="BE160"/>
  <c r="BE164"/>
  <c r="BE168"/>
  <c r="BE173"/>
  <c r="BE189"/>
  <c r="E78"/>
  <c r="F85"/>
  <c r="BE104"/>
  <c r="BE109"/>
  <c r="BE139"/>
  <c r="BE150"/>
  <c r="BE177"/>
  <c r="BE205"/>
  <c r="BE209"/>
  <c r="BE211"/>
  <c r="BE233"/>
  <c r="BE239"/>
  <c r="BE241"/>
  <c r="BE99"/>
  <c r="BE114"/>
  <c r="BE128"/>
  <c r="BE146"/>
  <c r="BE185"/>
  <c r="BE194"/>
  <c r="BE215"/>
  <c r="BE229"/>
  <c r="E48" i="2"/>
  <c r="BE99"/>
  <c r="BE110"/>
  <c r="BE127"/>
  <c r="BE140"/>
  <c r="BE146"/>
  <c r="BE150"/>
  <c r="BE154"/>
  <c r="BE160"/>
  <c r="BE180"/>
  <c r="BE189"/>
  <c r="BE202"/>
  <c r="BE206"/>
  <c r="BE232"/>
  <c r="BE262"/>
  <c r="BE268"/>
  <c r="BE272"/>
  <c r="BE302"/>
  <c r="BE321"/>
  <c r="BE339"/>
  <c r="BE358"/>
  <c r="BE377"/>
  <c r="J52"/>
  <c r="J55"/>
  <c r="BE91"/>
  <c r="BE102"/>
  <c r="BE174"/>
  <c r="BE198"/>
  <c r="BE222"/>
  <c r="BE279"/>
  <c r="BE292"/>
  <c r="BE304"/>
  <c r="BE317"/>
  <c r="BE325"/>
  <c r="BE328"/>
  <c r="BE341"/>
  <c r="BE346"/>
  <c r="BE353"/>
  <c r="BE360"/>
  <c r="BE367"/>
  <c r="BE372"/>
  <c r="BE389"/>
  <c r="F55"/>
  <c r="BE121"/>
  <c r="BE131"/>
  <c r="BE164"/>
  <c r="BE168"/>
  <c r="BE212"/>
  <c r="BE217"/>
  <c r="BE227"/>
  <c r="BE237"/>
  <c r="BE244"/>
  <c r="BE247"/>
  <c r="BE250"/>
  <c r="BE296"/>
  <c r="BE308"/>
  <c r="BE310"/>
  <c r="BE315"/>
  <c r="BE330"/>
  <c r="BE333"/>
  <c r="BE350"/>
  <c r="BE362"/>
  <c r="BE381"/>
  <c r="BE95"/>
  <c r="BE106"/>
  <c r="BE116"/>
  <c r="BE136"/>
  <c r="BE185"/>
  <c r="BE192"/>
  <c r="BE256"/>
  <c r="BE286"/>
  <c r="BE300"/>
  <c r="BE313"/>
  <c r="BE335"/>
  <c r="BE385"/>
  <c r="BE394"/>
  <c r="BE397"/>
  <c r="F34"/>
  <c r="BA55" i="1" s="1"/>
  <c r="F35" i="4"/>
  <c r="BB57" i="1"/>
  <c r="F36" i="2"/>
  <c r="BC55" i="1" s="1"/>
  <c r="J34" i="2"/>
  <c r="AW55" i="1"/>
  <c r="F34" i="4"/>
  <c r="BA57" i="1" s="1"/>
  <c r="F37" i="3"/>
  <c r="BD56" i="1"/>
  <c r="J34" i="4"/>
  <c r="AW57" i="1" s="1"/>
  <c r="F34" i="3"/>
  <c r="BA56" i="1"/>
  <c r="F35" i="3"/>
  <c r="BB56" i="1" s="1"/>
  <c r="J34" i="3"/>
  <c r="AW56" i="1"/>
  <c r="F37" i="2"/>
  <c r="BD55" i="1" s="1"/>
  <c r="F35" i="2"/>
  <c r="BB55" i="1"/>
  <c r="F36" i="3"/>
  <c r="BC56" i="1" s="1"/>
  <c r="F36" i="4"/>
  <c r="BC57" i="1"/>
  <c r="F37" i="4"/>
  <c r="BD57" i="1" s="1"/>
  <c r="P88" i="3" l="1"/>
  <c r="AU56" i="1" s="1"/>
  <c r="P89" i="2"/>
  <c r="P88" s="1"/>
  <c r="AU55" i="1" s="1"/>
  <c r="AU54" s="1"/>
  <c r="BK83" i="4"/>
  <c r="BK82" s="1"/>
  <c r="J82" s="1"/>
  <c r="J59" s="1"/>
  <c r="T89" i="2"/>
  <c r="T88" s="1"/>
  <c r="T83" i="4"/>
  <c r="T82" s="1"/>
  <c r="R83"/>
  <c r="R82" s="1"/>
  <c r="R89" i="3"/>
  <c r="R88" s="1"/>
  <c r="R89" i="2"/>
  <c r="R88" s="1"/>
  <c r="BK227" i="3"/>
  <c r="J227" s="1"/>
  <c r="J67" s="1"/>
  <c r="BK89" i="2"/>
  <c r="J89" s="1"/>
  <c r="J60" s="1"/>
  <c r="J84" i="4"/>
  <c r="J61" s="1"/>
  <c r="BK89" i="3"/>
  <c r="J89" s="1"/>
  <c r="J60" s="1"/>
  <c r="F33" i="4"/>
  <c r="AZ57" i="1" s="1"/>
  <c r="J33" i="4"/>
  <c r="AV57" i="1"/>
  <c r="AT57" s="1"/>
  <c r="F33" i="3"/>
  <c r="AZ56" i="1" s="1"/>
  <c r="F33" i="2"/>
  <c r="AZ55" i="1" s="1"/>
  <c r="J33" i="3"/>
  <c r="AV56" i="1" s="1"/>
  <c r="AT56" s="1"/>
  <c r="BD54"/>
  <c r="W33" s="1"/>
  <c r="BB54"/>
  <c r="W31" s="1"/>
  <c r="BC54"/>
  <c r="AY54" s="1"/>
  <c r="BA54"/>
  <c r="AW54" s="1"/>
  <c r="AK30" s="1"/>
  <c r="J33" i="2"/>
  <c r="AV55" i="1"/>
  <c r="AT55" s="1"/>
  <c r="BK88" i="2" l="1"/>
  <c r="J88" s="1"/>
  <c r="J30" s="1"/>
  <c r="AG55" i="1" s="1"/>
  <c r="J83" i="4"/>
  <c r="J60" s="1"/>
  <c r="BK88" i="3"/>
  <c r="J88" s="1"/>
  <c r="J59" s="1"/>
  <c r="AZ54" i="1"/>
  <c r="AV54" s="1"/>
  <c r="AK29" s="1"/>
  <c r="W30"/>
  <c r="J30" i="4"/>
  <c r="AG57" i="1" s="1"/>
  <c r="AX54"/>
  <c r="W32"/>
  <c r="J39" i="2" l="1"/>
  <c r="J39" i="4"/>
  <c r="J59" i="2"/>
  <c r="AN57" i="1"/>
  <c r="AN55"/>
  <c r="J30" i="3"/>
  <c r="AG56" i="1" s="1"/>
  <c r="AG54" s="1"/>
  <c r="AT54"/>
  <c r="W29"/>
  <c r="AK26" l="1"/>
  <c r="AN54"/>
  <c r="AN56"/>
  <c r="J39" i="3"/>
  <c r="AK35" i="1"/>
</calcChain>
</file>

<file path=xl/sharedStrings.xml><?xml version="1.0" encoding="utf-8"?>
<sst xmlns="http://schemas.openxmlformats.org/spreadsheetml/2006/main" count="4988" uniqueCount="1045">
  <si>
    <t>Export Komplet</t>
  </si>
  <si>
    <t>VZ</t>
  </si>
  <si>
    <t>2.0</t>
  </si>
  <si>
    <t>ZAMOK</t>
  </si>
  <si>
    <t>False</t>
  </si>
  <si>
    <t>{c62a3f25-e12a-4016-95a1-4cd38de064c7}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</si>
  <si>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</si>
  <si>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</si>
  <si>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</si>
  <si>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</si>
  <si>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</si>
  <si>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</si>
  <si>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</si>
  <si>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</si>
  <si>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</si>
  <si>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</si>
  <si>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</si>
  <si>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Hnátnice - Polní cesta H4</t>
  </si>
  <si>
    <t>KSO:</t>
  </si>
  <si>
    <t/>
  </si>
  <si>
    <t>CC-CZ:</t>
  </si>
  <si>
    <t>Místo:</t>
  </si>
  <si>
    <t xml:space="preserve"> </t>
  </si>
  <si>
    <t>Datum:</t>
  </si>
  <si>
    <t>23. 3. 2023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</si>
  <si>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</si>
  <si>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</si>
  <si>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</si>
  <si>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</si>
  <si>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</si>
  <si>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</si>
  <si>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</si>
  <si>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</si>
  <si>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</si>
  <si>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</si>
  <si>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</si>
  <si>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</si>
  <si>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</si>
  <si>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</si>
  <si>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</si>
  <si>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</si>
  <si>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</si>
  <si>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</si>
  <si>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</si>
  <si>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</si>
  <si>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</si>
  <si>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</si>
  <si>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</si>
  <si>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</si>
  <si>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</si>
  <si>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</si>
  <si>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</si>
  <si>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</si>
  <si>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</si>
  <si>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</si>
  <si>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</si>
  <si>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</si>
  <si>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</si>
  <si>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</si>
  <si>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</si>
  <si>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</si>
  <si>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</si>
  <si>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</si>
  <si>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</si>
  <si>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</si>
  <si>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</si>
  <si>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</si>
  <si>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</si>
  <si>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</si>
  <si>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</si>
  <si>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</si>
  <si>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</si>
  <si>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</si>
  <si>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</si>
  <si>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</si>
  <si>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</si>
  <si>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SO-102</t>
  </si>
  <si>
    <t>Polní cesta H4</t>
  </si>
  <si>
    <t>STA</t>
  </si>
  <si>
    <t>1</t>
  </si>
  <si>
    <t>{61581154-0772-4f63-bec3-d89b380f88c3}</t>
  </si>
  <si>
    <t>822 2</t>
  </si>
  <si>
    <t>2</t>
  </si>
  <si>
    <t>SO-102a</t>
  </si>
  <si>
    <t>Příkop nerealizované PC V6</t>
  </si>
  <si>
    <t>{14466929-eb95-4547-b789-01aa765c58b6}</t>
  </si>
  <si>
    <t>831 1</t>
  </si>
  <si>
    <t>VON</t>
  </si>
  <si>
    <t>Vedlejší a ostatní náklady</t>
  </si>
  <si>
    <t>{3b1aad23-3647-4b95-ae2d-e14fb2c373ec}</t>
  </si>
  <si>
    <t>KRYCÍ LIST SOUPISU PRACÍ</t>
  </si>
  <si>
    <t>Objekt:</t>
  </si>
  <si>
    <t>SO-102 - Polní cesta H4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</si>
  <si>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</si>
  <si>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</si>
  <si>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</si>
  <si>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</si>
  <si>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</si>
  <si>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</si>
  <si>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</si>
  <si>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</si>
  <si>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</si>
  <si>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</si>
  <si>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</si>
  <si>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</si>
  <si>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</si>
  <si>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</si>
  <si>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</si>
  <si>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</si>
  <si>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</si>
  <si>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</si>
  <si>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</si>
  <si>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</si>
  <si>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</si>
  <si>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</si>
  <si>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</si>
  <si>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</si>
  <si>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</si>
  <si>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</si>
  <si>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</si>
  <si>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</si>
  <si>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</si>
  <si>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</si>
  <si>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</si>
  <si>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112251221</t>
  </si>
  <si>
    <t>Odstranění pařezů rovině nebo na svahu do 1:5 odfrézováním hl přes 0,2 do 0,5 m</t>
  </si>
  <si>
    <t>m2</t>
  </si>
  <si>
    <t>CS ÚRS 2023 01</t>
  </si>
  <si>
    <t>4</t>
  </si>
  <si>
    <t>2055526646</t>
  </si>
  <si>
    <t>PP</t>
  </si>
  <si>
    <t>Odstranění pařezu odfrézováním nebo odvrtáním hloubky přes 200 do 500 mm v rovině nebo na svahu do 1:5</t>
  </si>
  <si>
    <t>Online PSC</t>
  </si>
  <si>
    <t>https://podminky.urs.cz/item/CS_URS_2023_01/112251221</t>
  </si>
  <si>
    <t>VV</t>
  </si>
  <si>
    <t>"pařezy od dříve vykácených stromů" 25*3,14*0,15*0,15</t>
  </si>
  <si>
    <t>113107162</t>
  </si>
  <si>
    <t>Odstranění podkladu z kameniva drceného tl přes 100 do 200 mm strojně pl přes 50 do 200 m2</t>
  </si>
  <si>
    <t>1159077826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</si>
  <si>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</si>
  <si>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https://podminky.urs.cz/item/CS_URS_2023_01/113107162</t>
  </si>
  <si>
    <t>"viz. C.1.2.10." 65,3+60,0</t>
  </si>
  <si>
    <t>3</t>
  </si>
  <si>
    <t>113107181</t>
  </si>
  <si>
    <t>Odstranění podkladu živičného tl do 50 mm strojně pl přes 50 do 200 m2</t>
  </si>
  <si>
    <t>1988439069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</si>
  <si>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</si>
  <si>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https://podminky.urs.cz/item/CS_URS_2023_01/113107181</t>
  </si>
  <si>
    <t>113154122</t>
  </si>
  <si>
    <t>Frézování živičného krytu tl 40 mm pruh š přes 0,5 do 1 m pl do 500 m2 bez překážek v trase</t>
  </si>
  <si>
    <t>186394213</t>
  </si>
  <si>
    <t>Frézování živičného podkladu nebo krytu s naložením na dopravní prostředek plochy do 500 m2 bez překážek v trase pruhu šířky přes 0,5 m do 1 m, tloušťky vrstvy 40 mm</t>
  </si>
  <si>
    <t>https://podminky.urs.cz/item/CS_URS_2023_01/113154122</t>
  </si>
  <si>
    <t>5</t>
  </si>
  <si>
    <t>119001421</t>
  </si>
  <si>
    <t>Dočasné zajištění kabelů a kabelových tratí ze 3 volně ložených kabelů</t>
  </si>
  <si>
    <t>m</t>
  </si>
  <si>
    <t>-461158794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</si>
  <si>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</si>
  <si>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</si>
  <si>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"křížení s kabelem CETIN - viz. C.1.2.5.a+b " 6,0+7,5</t>
  </si>
  <si>
    <t>6</t>
  </si>
  <si>
    <t>121151123</t>
  </si>
  <si>
    <t>Sejmutí ornice plochy přes 500 m2 tl vrstvy do 200 mm strojně</t>
  </si>
  <si>
    <t>1659752951</t>
  </si>
  <si>
    <t>Sejmutí ornice strojně při souvislé ploše přes 500 m2, tl. vrstvy do 200 mm</t>
  </si>
  <si>
    <t>https://podminky.urs.cz/item/CS_URS_2023_01/121151123</t>
  </si>
  <si>
    <t>"cesta - viz. C.1.2.10. " 5243,4</t>
  </si>
  <si>
    <t>"sjezdy - viz. C.1.2.10. " 193,7</t>
  </si>
  <si>
    <t>"výhybna - viz. C.1.2.10. " 125,0</t>
  </si>
  <si>
    <t>7</t>
  </si>
  <si>
    <t>122252204</t>
  </si>
  <si>
    <t>Odkopávky a prokopávky nezapažené pro silnice a dálnice v hornině třídy těžitelnosti I objem do 500 m3 strojně</t>
  </si>
  <si>
    <t>m3</t>
  </si>
  <si>
    <t>-1140369911</t>
  </si>
  <si>
    <t>Odkopávky a prokopávky nezapažené pro silnice a dálnice strojně v hornině třídy těžitelnosti I přes 100 do 500 m3</t>
  </si>
  <si>
    <t>https://podminky.urs.cz/item/CS_URS_2023_01/122252204</t>
  </si>
  <si>
    <t>"navážka cesta - viz. C.1.2.10. " 1684,2*0,2</t>
  </si>
  <si>
    <t>"navážka sjezdy - viz. C.1.2.10. " 158,2*0,2</t>
  </si>
  <si>
    <t>8</t>
  </si>
  <si>
    <t>122252206</t>
  </si>
  <si>
    <t>Odkopávky a prokopávky nezapažené pro silnice a dálnice v hornině třídy těžitelnosti I objem do 5000 m3 strojně</t>
  </si>
  <si>
    <t>-940681973</t>
  </si>
  <si>
    <t>Odkopávky a prokopávky nezapažené pro silnice a dálnice strojně v hornině třídy těžitelnosti I přes 1 000 do 5 000 m3</t>
  </si>
  <si>
    <t>https://podminky.urs.cz/item/CS_URS_2023_01/122252206</t>
  </si>
  <si>
    <t>"cesta - viz. C.1.2.10." 1084,2</t>
  </si>
  <si>
    <t>"sjezdy - viz. C.1.2.10. " 26,2</t>
  </si>
  <si>
    <t>"výhybna - viz. C.1.2.10. " 16,8</t>
  </si>
  <si>
    <t>9</t>
  </si>
  <si>
    <t>122911121</t>
  </si>
  <si>
    <t>Odstranění vyfrézované dřevní hmoty hl přes 0,2 do 0,5 m v rovině nebo na svahu do 1:5</t>
  </si>
  <si>
    <t>-1860991997</t>
  </si>
  <si>
    <t>Odstranění vyfrézované dřevní hmoty hloubky přes 200 do 500 mm v rovině nebo na svahu do 1:5</t>
  </si>
  <si>
    <t>https://podminky.urs.cz/item/CS_URS_2023_01/122911121</t>
  </si>
  <si>
    <t>25*3,14*0,15*0,15</t>
  </si>
  <si>
    <t>10</t>
  </si>
  <si>
    <t>131251100</t>
  </si>
  <si>
    <t>Hloubení jam nezapažených v hornině třídy těžitelnosti I skupiny 3 objem do 20 m3 strojně</t>
  </si>
  <si>
    <t>277664006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</si>
  <si>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</si>
  <si>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</si>
  <si>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"opevnění vyústění žlabu" 0,5</t>
  </si>
  <si>
    <t>"opevnění vyústění drenáže - viz. C.1.2.30." 3*1,0*1,0*0,4</t>
  </si>
  <si>
    <t>11</t>
  </si>
  <si>
    <t>132251103</t>
  </si>
  <si>
    <t>Hloubení rýh nezapažených š do 800 mm v hornině třídy těžitelnosti I skupiny 3 objem do 100 m3 strojně</t>
  </si>
  <si>
    <t>-26617186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</si>
  <si>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</si>
  <si>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</si>
  <si>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"drenáž - viz. C.1.2.10. " 78,4</t>
  </si>
  <si>
    <t>12</t>
  </si>
  <si>
    <t>132251252</t>
  </si>
  <si>
    <t>Hloubení rýh nezapažených š do 2000 mm v hornině třídy těžitelnosti I skupiny 3 objem do 50 m3 strojně</t>
  </si>
  <si>
    <t>971501849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</si>
  <si>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</si>
  <si>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https://podminky.urs.cz/item/CS_URS_2023_01/132251252</t>
  </si>
  <si>
    <t>"žlab - viz. C.1.2.8."  6,0*1,35*0,15</t>
  </si>
  <si>
    <t>"propojení žlabu a vpusti - viz. C.1.2.30." 8,5*1,1*0,7</t>
  </si>
  <si>
    <t>"křížení s kabelem CETIN - viz. C.1.2.5.a+b " (6,0+7,5)*1,1*1,0</t>
  </si>
  <si>
    <t>13</t>
  </si>
  <si>
    <t>139001101</t>
  </si>
  <si>
    <t>Příplatek za ztížení vykopávky v blízkosti podzemního vedení</t>
  </si>
  <si>
    <t>-110376300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</si>
  <si>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</si>
  <si>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</si>
  <si>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14</t>
  </si>
  <si>
    <t>162351103</t>
  </si>
  <si>
    <t>Vodorovné přemístění přes 50 do 500 m výkopku/sypaniny z horniny třídy těžitelnosti I skupiny 1 až 3</t>
  </si>
  <si>
    <t>1568284885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</si>
  <si>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</si>
  <si>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</si>
  <si>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"zemina na násyp" 782,6</t>
  </si>
  <si>
    <t>162751113</t>
  </si>
  <si>
    <t>Vodorovné přemístění přes 5 000 do 6000 m výkopku/sypaniny z horniny třídy těžitelnosti I skupiny 1 až 3</t>
  </si>
  <si>
    <t>877219623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</si>
  <si>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</si>
  <si>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</si>
  <si>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>"přebytečná ornice" 937,3</t>
  </si>
  <si>
    <t>"přebytečná zemina" 1127,2+1,7+78,4+22,6-(782,6+6,8)</t>
  </si>
  <si>
    <t>"navážka" 368,5</t>
  </si>
  <si>
    <t>16</t>
  </si>
  <si>
    <t>167151101</t>
  </si>
  <si>
    <t>Nakládání výkopku z hornin třídy těžitelnosti I skupiny 1 až 3 do 100 m3</t>
  </si>
  <si>
    <t>498395939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</si>
  <si>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</si>
  <si>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</si>
  <si>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22,6-6,8</t>
  </si>
  <si>
    <t>17</t>
  </si>
  <si>
    <t>167151111</t>
  </si>
  <si>
    <t>Nakládání výkopku z hornin třídy těžitelnosti I skupiny 1 až 3 přes 100 m3</t>
  </si>
  <si>
    <t>337147632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</si>
  <si>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</si>
  <si>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</si>
  <si>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"přebytečná ornice" 5562,1*0,2-1751,1*0,1</t>
  </si>
  <si>
    <t>18</t>
  </si>
  <si>
    <t>171151131</t>
  </si>
  <si>
    <t>Uložení sypaniny z hornin nesoudržných a soudržných střídavě do násypů zhutněných strojně</t>
  </si>
  <si>
    <t>21363347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</si>
  <si>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</si>
  <si>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</si>
  <si>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"cesta - viz. C.1.2.10. " 686,6</t>
  </si>
  <si>
    <t>"sjezdy - viz. C.1.2.10. " 87,0</t>
  </si>
  <si>
    <t>"výhybna - viz. C.1.2.10. " 9,0</t>
  </si>
  <si>
    <t>19</t>
  </si>
  <si>
    <t>171251201</t>
  </si>
  <si>
    <t>Uložení sypaniny na skládky nebo meziskládky</t>
  </si>
  <si>
    <t>122901071</t>
  </si>
  <si>
    <t>Uložení sypaniny na skládky nebo meziskládky bez hutnění s upravením uložené sypaniny do předepsaného tvaru</t>
  </si>
  <si>
    <t>https://podminky.urs.cz/item/CS_URS_2023_01/171251201</t>
  </si>
  <si>
    <t>"přebytečná ornice na dočasnou deponii" 937,3</t>
  </si>
  <si>
    <t>"přebytečná zemina na dočasnou deponii" 440,5</t>
  </si>
  <si>
    <t>"navážka na dočasnou deponii" 368,5</t>
  </si>
  <si>
    <t>20</t>
  </si>
  <si>
    <t>174151101</t>
  </si>
  <si>
    <t>Zásyp jam, šachet rýh nebo kolem objektů sypaninou se zhutněním</t>
  </si>
  <si>
    <t>672239280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</si>
  <si>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</si>
  <si>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</si>
  <si>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"žlab "  6,0*0,6*0,15</t>
  </si>
  <si>
    <t>"propojení žlabu a vpusti " 8,5*(1,1*0,7-3,14*0,1*0,1)</t>
  </si>
  <si>
    <t>181451123</t>
  </si>
  <si>
    <t>Založení lučního trávníku výsevem pl přes 1000 m2 ve svahu přes 1:2 do 1:1</t>
  </si>
  <si>
    <t>-1356221089</t>
  </si>
  <si>
    <t>Založení trávníku na půdě předem připravené plochy přes 1000 m2 výsevem včetně utažení lučního na svahu přes 1:2 do 1:1</t>
  </si>
  <si>
    <t>https://podminky.urs.cz/item/CS_URS_2023_01/181451123</t>
  </si>
  <si>
    <t>"viz. C.1.2.10. " 1751,1</t>
  </si>
  <si>
    <t>22</t>
  </si>
  <si>
    <t>M</t>
  </si>
  <si>
    <t>00572470</t>
  </si>
  <si>
    <t>osivo směs travní univerzál</t>
  </si>
  <si>
    <t>kg</t>
  </si>
  <si>
    <t>-397350937</t>
  </si>
  <si>
    <t>1751,1*0,02*1,03</t>
  </si>
  <si>
    <t>23</t>
  </si>
  <si>
    <t>181951112</t>
  </si>
  <si>
    <t>Úprava pláně v hornině třídy těžitelnosti I skupiny 1 až 3 se zhutněním strojně</t>
  </si>
  <si>
    <t>330996501</t>
  </si>
  <si>
    <t>Úprava pláně vyrovnáním výškových rozdílů strojně v hornině třídy těžitelnosti I, skupiny 1 až 3 se zhutněním</t>
  </si>
  <si>
    <t>https://podminky.urs.cz/item/CS_URS_2023_01/181951112</t>
  </si>
  <si>
    <t>"cesta - viz. C.1.2.10. " 5744,8</t>
  </si>
  <si>
    <t>"sjezdy, výhybny - viz. C.1.2.5.a+b " 1,1+0,3+1,5+0,6+4,2+0,8+17,8+23,6+8,4+0,9+0,4+45+15,2+14,4+8,3+202,6+3,6+10,6+6,5+45+15,8+28,6+10,2</t>
  </si>
  <si>
    <t>"rozšíření oblouku, KÚ - viz. C.1.2.5.a+b " 7,8+2,2+7,9+23+26,9+11,1+36,2</t>
  </si>
  <si>
    <t>24</t>
  </si>
  <si>
    <t>182151111</t>
  </si>
  <si>
    <t>Svahování v zářezech v hornině třídy těžitelnosti I skupiny 1 až 3 strojně</t>
  </si>
  <si>
    <t>-1418950439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</si>
  <si>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</si>
  <si>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</si>
  <si>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C.1.2.10. " 782,4</t>
  </si>
  <si>
    <t>25</t>
  </si>
  <si>
    <t>182251101</t>
  </si>
  <si>
    <t>Svahování násypů strojně</t>
  </si>
  <si>
    <t>1547712859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</si>
  <si>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</si>
  <si>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</si>
  <si>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C.1.2.10. " 405,5</t>
  </si>
  <si>
    <t>26</t>
  </si>
  <si>
    <t>182351133</t>
  </si>
  <si>
    <t>Rozprostření ornice pl přes 500 m2 ve svahu nad 1:5 tl vrstvy do 200 mm strojně</t>
  </si>
  <si>
    <t>869737571</t>
  </si>
  <si>
    <t>Rozprostření a urovnání ornice ve svahu sklonu přes 1:5 strojně při souvislé ploše přes 500 m2, tl. vrstvy do 200 mm</t>
  </si>
  <si>
    <t>https://podminky.urs.cz/item/CS_URS_2023_01/182351133</t>
  </si>
  <si>
    <t>P</t>
  </si>
  <si>
    <t>Poznámka k položce:_x000D_
- tl. 100 mm</t>
  </si>
  <si>
    <t>Zakládání</t>
  </si>
  <si>
    <t>27</t>
  </si>
  <si>
    <t>211561111</t>
  </si>
  <si>
    <t>Výplň odvodňovacích žeber nebo trativodů kamenivem hrubým drceným frakce 4 až 16 mm</t>
  </si>
  <si>
    <t>-453711998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</si>
  <si>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</si>
  <si>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</si>
  <si>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 xml:space="preserve">Poznámka k položce:_x000D_
kamenivo fr. 8-16 mm_x000D_
</t>
  </si>
  <si>
    <t>28</t>
  </si>
  <si>
    <t>212755215</t>
  </si>
  <si>
    <t>Trativody z drenážních trubek plastových flexibilních D 125 mm bez lože</t>
  </si>
  <si>
    <t>-1409544004</t>
  </si>
  <si>
    <t>Trativody bez lože z drenážních trubek plastových flexibilních D 125 mm</t>
  </si>
  <si>
    <t>https://podminky.urs.cz/item/CS_URS_2023_01/212755215</t>
  </si>
  <si>
    <t>"drenáž - viz. C.1.2.5.a+b " 176+82+80+58</t>
  </si>
  <si>
    <t>Vodorovné konstrukce</t>
  </si>
  <si>
    <t>29</t>
  </si>
  <si>
    <t>452368211</t>
  </si>
  <si>
    <t>Výztuž podkladních desek nebo bloků nebo pražců otevřený výkop ze svařovaných sítí Kari</t>
  </si>
  <si>
    <t>t</t>
  </si>
  <si>
    <t>1773393878</t>
  </si>
  <si>
    <t>Výztuž podkladních desek, bloků nebo pražců v otevřeném výkopu ze svařovaných sítí typu Kari</t>
  </si>
  <si>
    <t>https://podminky.urs.cz/item/CS_URS_2023_01/452368211</t>
  </si>
  <si>
    <t xml:space="preserve">Poznámka k položce:_x000D_
Podkladní deska pod žlab je započtena v položce "Osazení odvodňovacího žlabu"._x000D_
</t>
  </si>
  <si>
    <t>"žlab - viz. C.1.2.8."  17,4*0,001</t>
  </si>
  <si>
    <t>30</t>
  </si>
  <si>
    <t>462511270</t>
  </si>
  <si>
    <t>Zához z lomového kamene bez proštěrkování z terénu hmotnost do 200 kg</t>
  </si>
  <si>
    <t>639954628</t>
  </si>
  <si>
    <t>Zához z lomového kamene neupraveného záhozového bez proštěrkování z terénu, hmotnosti jednotlivých kamenů do 200 kg</t>
  </si>
  <si>
    <t>https://podminky.urs.cz/item/CS_URS_2023_01/462511270</t>
  </si>
  <si>
    <t>"opevnění vyústění drenáže - viz. C.1.1.a+C.1.2.30." 3*1,0*1,0*0,4</t>
  </si>
  <si>
    <t>31</t>
  </si>
  <si>
    <t>462519002</t>
  </si>
  <si>
    <t>Příplatek za urovnání ploch záhozu z lomového kamene hmotnost do 200 kg</t>
  </si>
  <si>
    <t>270753113</t>
  </si>
  <si>
    <t>Zához z lomového kamene neupraveného záhozového Příplatek k cenám za urovnání viditelných ploch záhozu z kamene, hmotnosti jednotlivých kamenů do 200 kg</t>
  </si>
  <si>
    <t>https://podminky.urs.cz/item/CS_URS_2023_01/462519002</t>
  </si>
  <si>
    <t>1,7/0,4</t>
  </si>
  <si>
    <t>Komunikace pozemní</t>
  </si>
  <si>
    <t>32</t>
  </si>
  <si>
    <t>561041131</t>
  </si>
  <si>
    <t>Zřízení podkladu ze zeminy upravené vápnem, cementem, směsnými pojivy tl přes 250 do 300 mm pl přes 5000 m2</t>
  </si>
  <si>
    <t>330271084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</si>
  <si>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</si>
  <si>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https://podminky.urs.cz/item/CS_URS_2023_01/561041131</t>
  </si>
  <si>
    <t>"viz. vzor. řez C.1.2.5.a+b = ÚP (C.1.2.10.)" 5744,8</t>
  </si>
  <si>
    <t>"odpočet drenáže" -396*0,6</t>
  </si>
  <si>
    <t>33</t>
  </si>
  <si>
    <t>58530171</t>
  </si>
  <si>
    <t>vápno nehašené CL 90-Q pro úpravu zemin bezprašné</t>
  </si>
  <si>
    <t>1529523336</t>
  </si>
  <si>
    <t>"85% plochy" 6087,7*0,85*15,9*0,001</t>
  </si>
  <si>
    <t>34</t>
  </si>
  <si>
    <t>58591002</t>
  </si>
  <si>
    <t>pojivo hydraulické pro stabilizaci zeminy 50% vápna</t>
  </si>
  <si>
    <t>1146997443</t>
  </si>
  <si>
    <t>"15% plochy" 6087,7*0,15*15,9*0,001</t>
  </si>
  <si>
    <t>35</t>
  </si>
  <si>
    <t>564752111</t>
  </si>
  <si>
    <t>Podklad z vibrovaného štěrku VŠ tl 150 mm</t>
  </si>
  <si>
    <t>984192621</t>
  </si>
  <si>
    <t>Podklad nebo kryt z vibrovaného štěrku VŠ s rozprostřením, vlhčením a zhutněním, po zhutnění tl. 150 mm</t>
  </si>
  <si>
    <t>https://podminky.urs.cz/item/CS_URS_2023_01/564752111</t>
  </si>
  <si>
    <t>"viz. C.1.2.10." 5392,7</t>
  </si>
  <si>
    <t>"sjezdy, výhybny - viz. C.1.2.5.a+b " 465,4</t>
  </si>
  <si>
    <t>"rozšíření oblouku, KÚ - viz. C.1.2.5.a+b " 115,1</t>
  </si>
  <si>
    <t>36</t>
  </si>
  <si>
    <t>564861111</t>
  </si>
  <si>
    <t>Podklad ze štěrkodrtě ŠD plochy přes 100 m2 tl 200 mm</t>
  </si>
  <si>
    <t>-1447137245</t>
  </si>
  <si>
    <t>Podklad ze štěrkodrti ŠD s rozprostřením a zhutněním plochy přes 100 m2, po zhutnění tl. 200 mm</t>
  </si>
  <si>
    <t>https://podminky.urs.cz/item/CS_URS_2023_01/564861111</t>
  </si>
  <si>
    <t>"viz. C.1.2.10." 5618,4</t>
  </si>
  <si>
    <t>37</t>
  </si>
  <si>
    <t>565135121</t>
  </si>
  <si>
    <t>Asfaltový beton vrstva podkladní ACP 16+ (obalované kamenivo OKS) tl 50 mm š přes 3 m</t>
  </si>
  <si>
    <t>1493769058</t>
  </si>
  <si>
    <t>Asfaltový beton vrstva podkladní ACP 16+ (obalované kamenivo střednězrnné - OKS) s rozprostřením a zhutněním v pruhu šířky přes 3 m, po zhutnění tl. 50 mm</t>
  </si>
  <si>
    <t>https://podminky.urs.cz/item/CS_URS_2023_01/565135121</t>
  </si>
  <si>
    <t>"viz. C.1.2.10." 4496,4</t>
  </si>
  <si>
    <t>38</t>
  </si>
  <si>
    <t>569931131</t>
  </si>
  <si>
    <t>Zpevnění krajnic asfaltovým recyklátem tl 90 mm</t>
  </si>
  <si>
    <t>131005333</t>
  </si>
  <si>
    <t>Zpevnění krajnic nebo komunikací pro pěší s rozprostřením a zhutněním, po zhutnění asfaltovým recyklátem tl. 90 mm</t>
  </si>
  <si>
    <t>https://podminky.urs.cz/item/CS_URS_2023_01/569931131</t>
  </si>
  <si>
    <t>"viz. vzor. řez C.1.2.5.a+b " 1196,1*0,5*2</t>
  </si>
  <si>
    <t>39</t>
  </si>
  <si>
    <t>573231107</t>
  </si>
  <si>
    <t>Postřik živičný spojovací ze silniční emulze v množství 0,40 kg/m2</t>
  </si>
  <si>
    <t>1067578309</t>
  </si>
  <si>
    <t>Postřik spojovací PS bez posypu kamenivem ze silniční emulze, v množství 0,40 kg/m2</t>
  </si>
  <si>
    <t>https://podminky.urs.cz/item/CS_URS_2023_01/573231107</t>
  </si>
  <si>
    <t>Poznámka k položce:_x000D_
- kationaktivní asfaltová emulze, množství je zvýšeno o podíl vody v emulzi, množství zbytkového asfaltu 0,2 kg/m2</t>
  </si>
  <si>
    <t>"viz. C.1.2.10." 4401,4</t>
  </si>
  <si>
    <t>40</t>
  </si>
  <si>
    <t>573231112</t>
  </si>
  <si>
    <t>Postřik živičný spojovací ze silniční emulze v množství 0,80 kg/m2</t>
  </si>
  <si>
    <t>436357017</t>
  </si>
  <si>
    <t>Postřik spojovací PS bez posypu kamenivem ze silniční emulze, v množství 0,80 kg/m2</t>
  </si>
  <si>
    <t>https://podminky.urs.cz/item/CS_URS_2023_01/573231112</t>
  </si>
  <si>
    <t>Poznámka k položce:_x000D_
- kationaktivní asfaltová emulze, množství je zvýšeno o podíl vody v emulzi, množství zbytkového asfaltu 0,45 kg/m2</t>
  </si>
  <si>
    <t>"viz. C.1.2.10." 5367,5</t>
  </si>
  <si>
    <t>41</t>
  </si>
  <si>
    <t>577134221</t>
  </si>
  <si>
    <t>Asfaltový beton vrstva obrusná ACO 11 (ABS) tř. II tl 40 mm š přes 3 m z nemodifikovaného asfaltu</t>
  </si>
  <si>
    <t>840779830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</si>
  <si>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</si>
  <si>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</si>
  <si>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C.1.2.10." 4336,0</t>
  </si>
  <si>
    <t>42</t>
  </si>
  <si>
    <t>599142111</t>
  </si>
  <si>
    <t>Úprava zálivky dilatačních nebo pracovních spár v cementobetonovém krytu hl do 40 mm š přes 20 do 40 mm</t>
  </si>
  <si>
    <t>172651766</t>
  </si>
  <si>
    <t>Úprava zálivky dilatačních nebo pracovních spár v cementobetonovém krytu, hloubky do 40 mm, šířky přes 20 do 40 mm</t>
  </si>
  <si>
    <t>https://podminky.urs.cz/item/CS_URS_2023_01/599142111</t>
  </si>
  <si>
    <t>Trubní vedení</t>
  </si>
  <si>
    <t>43</t>
  </si>
  <si>
    <t>871350410</t>
  </si>
  <si>
    <t>Montáž kanalizačního potrubí korugovaného SN 10 z polypropylenu DN 200</t>
  </si>
  <si>
    <t>70046084</t>
  </si>
  <si>
    <t>Montáž kanalizačního potrubí z plastů z polypropylenu PP korugovaného nebo žebrovaného SN 10 DN 200</t>
  </si>
  <si>
    <t>https://podminky.urs.cz/item/CS_URS_2023_01/871350410</t>
  </si>
  <si>
    <t>"propojení žlabu a vpusti - viz. C.1.2.30." 8,5</t>
  </si>
  <si>
    <t>44</t>
  </si>
  <si>
    <t>28699030-R</t>
  </si>
  <si>
    <t>Trubka kanalizační dvouplášťová PP 200x6 000 mm SN8</t>
  </si>
  <si>
    <t>kus</t>
  </si>
  <si>
    <t>807857207</t>
  </si>
  <si>
    <t>Trubka kanalizační dvouplášťová PP 200 x 6 000 SN8</t>
  </si>
  <si>
    <t>45</t>
  </si>
  <si>
    <t>28699031-R</t>
  </si>
  <si>
    <t>Spojka přesuvná vč. těsnění DN 200</t>
  </si>
  <si>
    <t>-2109020511</t>
  </si>
  <si>
    <t>46</t>
  </si>
  <si>
    <t>895641111</t>
  </si>
  <si>
    <t>Zřízení drenážní vyústě z betonových prefabrikátů dvoudílné</t>
  </si>
  <si>
    <t>-1256180738</t>
  </si>
  <si>
    <t>Zřízení drenážní výustě typové z betonových prefabrikovaných dílců dvoudílné</t>
  </si>
  <si>
    <t>https://podminky.urs.cz/item/CS_URS_2023_01/895641111</t>
  </si>
  <si>
    <t>"viz. C.1.1.a" 3,0</t>
  </si>
  <si>
    <t>47</t>
  </si>
  <si>
    <t>59299014-R</t>
  </si>
  <si>
    <t>Drenážní výusť prefabrikovaná</t>
  </si>
  <si>
    <t>ks</t>
  </si>
  <si>
    <t>60886560</t>
  </si>
  <si>
    <t>48</t>
  </si>
  <si>
    <t>899999003-R</t>
  </si>
  <si>
    <t>M+D dělené kabelové chráničky HDPE DN 110 vč. obsypu kamenivem</t>
  </si>
  <si>
    <t>1296719516</t>
  </si>
  <si>
    <t>"křížení s kabelem CETIN - viz. C.1.2.5.a+b " 6+7,5</t>
  </si>
  <si>
    <t>49</t>
  </si>
  <si>
    <t>899999019-R</t>
  </si>
  <si>
    <t>Napojení potrubí DN 200 na stávající vpust a žlab</t>
  </si>
  <si>
    <t>kpl</t>
  </si>
  <si>
    <t>-1842203401</t>
  </si>
  <si>
    <t>50</t>
  </si>
  <si>
    <t>899999021-R</t>
  </si>
  <si>
    <t>Napojení drenáže na příčný svodný žlab</t>
  </si>
  <si>
    <t>68745236</t>
  </si>
  <si>
    <t>51</t>
  </si>
  <si>
    <t>899231111</t>
  </si>
  <si>
    <t>Výšková úprava uličního vstupu nebo vpusti do 200 mm zvýšením mříže</t>
  </si>
  <si>
    <t>-1953538716</t>
  </si>
  <si>
    <t>https://podminky.urs.cz/item/CS_URS_2023_01/899231111</t>
  </si>
  <si>
    <t>Ostatní konstrukce a práce, bourání</t>
  </si>
  <si>
    <t>52</t>
  </si>
  <si>
    <t>914111111</t>
  </si>
  <si>
    <t>Montáž svislé dopravní značky do velikosti 1 m2 objímkami na sloupek nebo konzolu</t>
  </si>
  <si>
    <t>-1665139963</t>
  </si>
  <si>
    <t>Montáž svislé dopravní značky základní velikosti do 1 m2 objímkami na sloupky nebo konzoly</t>
  </si>
  <si>
    <t>https://podminky.urs.cz/item/CS_URS_2023_01/914111111</t>
  </si>
  <si>
    <t>"viz. C.1.2.5.a" 2,0</t>
  </si>
  <si>
    <t>53</t>
  </si>
  <si>
    <t>40445620</t>
  </si>
  <si>
    <t>zákazové, příkazové dopravní značky B1-B34, C1-15 700mm</t>
  </si>
  <si>
    <t>1073054822</t>
  </si>
  <si>
    <t>Poznámka k položce:_x000D_
B20a</t>
  </si>
  <si>
    <t>54</t>
  </si>
  <si>
    <t>40445649</t>
  </si>
  <si>
    <t>dodatkové tabulky E3-E5, E8, E14-E16 500x150mm</t>
  </si>
  <si>
    <t>-1345444153</t>
  </si>
  <si>
    <t>55</t>
  </si>
  <si>
    <t>914511111</t>
  </si>
  <si>
    <t>Montáž sloupku dopravních značek délky do 3,5 m s betonovým základem</t>
  </si>
  <si>
    <t>-2062857088</t>
  </si>
  <si>
    <t>Montáž sloupku dopravních značek délky do 3,5 m do betonového základu</t>
  </si>
  <si>
    <t>https://podminky.urs.cz/item/CS_URS_2023_01/914511111</t>
  </si>
  <si>
    <t>56</t>
  </si>
  <si>
    <t>40445225</t>
  </si>
  <si>
    <t>sloupek pro dopravní značku Zn D 60mm v 3,5m</t>
  </si>
  <si>
    <t>1225321210</t>
  </si>
  <si>
    <t>57</t>
  </si>
  <si>
    <t>916131213</t>
  </si>
  <si>
    <t>Osazení silničního obrubníku betonového stojatého s boční opěrou do lože z betonu prostého</t>
  </si>
  <si>
    <t>1449928023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</si>
  <si>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</si>
  <si>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</si>
  <si>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"sjezdy - viz. C.1.1.a. " 6,4+4+6,6+8,5+4+5,3+4,6+4,8+10</t>
  </si>
  <si>
    <t>58</t>
  </si>
  <si>
    <t>59217031</t>
  </si>
  <si>
    <t>obrubník betonový silniční 1000x150x250mm</t>
  </si>
  <si>
    <t>-1330286781</t>
  </si>
  <si>
    <t>59</t>
  </si>
  <si>
    <t>916991121</t>
  </si>
  <si>
    <t>Lože pod obrubníky, krajníky nebo obruby z dlažebních kostek z betonu prostého</t>
  </si>
  <si>
    <t>1038477841</t>
  </si>
  <si>
    <t>Lože pod obrubníky, krajníky nebo obruby z dlažebních kostek z betonu prostého</t>
  </si>
  <si>
    <t>https://podminky.urs.cz/item/CS_URS_2023_01/916991121</t>
  </si>
  <si>
    <t>Poznámka k položce:_x000D_
C12/15 X0</t>
  </si>
  <si>
    <t>"lože nad 10 cm" 54,2*0,45*0,05</t>
  </si>
  <si>
    <t>60</t>
  </si>
  <si>
    <t>919735111</t>
  </si>
  <si>
    <t>Řezání stávajícího živičného krytu hl do 50 mm</t>
  </si>
  <si>
    <t>1410358243</t>
  </si>
  <si>
    <t>Řezání stávajícího živičného krytu nebo podkladu hloubky do 50 mm</t>
  </si>
  <si>
    <t>https://podminky.urs.cz/item/CS_URS_2023_01/919735111</t>
  </si>
  <si>
    <t>"ZÚ - viz. C.1.2.5.a+b " 2,5</t>
  </si>
  <si>
    <t>61</t>
  </si>
  <si>
    <t>919794441</t>
  </si>
  <si>
    <t>Úprava ploch kolem hydrantů, šoupat, poklopů a mříží nebo sloupů v živičných krytech pl do 2 m2</t>
  </si>
  <si>
    <t>446109325</t>
  </si>
  <si>
    <t>Úprava ploch kolem hydrantů, šoupat, kanalizačních poklopů a mříží, sloupů apod. v živičných krytech jakékoliv tloušťky, jednotlivě v půdorysné ploše do 2 m2</t>
  </si>
  <si>
    <t>https://podminky.urs.cz/item/CS_URS_2023_01/919794441</t>
  </si>
  <si>
    <t>62</t>
  </si>
  <si>
    <t>935113212</t>
  </si>
  <si>
    <t>Osazení odvodňovacího betonového žlabu s krycím roštem šířky přes 200 mm</t>
  </si>
  <si>
    <t>-2028096410</t>
  </si>
  <si>
    <t>Osazení odvodňovacího žlabu s krycím roštem betonového šířky přes 200 mm</t>
  </si>
  <si>
    <t>https://podminky.urs.cz/item/CS_URS_2023_01/935113212</t>
  </si>
  <si>
    <t xml:space="preserve">Poznámka k položce:_x000D_
V cenách jsou započteny i náklady na předepsané obetonování a lože z betonu._x000D_
</t>
  </si>
  <si>
    <t>"viz. C.1.2.8." 6,0</t>
  </si>
  <si>
    <t>63</t>
  </si>
  <si>
    <t>59299006-R</t>
  </si>
  <si>
    <t>Betonový odvodňovací žlab 450x420x2000 mm (250x320 mm)</t>
  </si>
  <si>
    <t>418974724</t>
  </si>
  <si>
    <t>64</t>
  </si>
  <si>
    <t>55399010-R</t>
  </si>
  <si>
    <t>Rošt ocelový do odvodňovacího žlabu 2000x300 mm</t>
  </si>
  <si>
    <t>1011136072</t>
  </si>
  <si>
    <t>65</t>
  </si>
  <si>
    <t>966008222</t>
  </si>
  <si>
    <t>Bourání betonového nebo polymerbetonového odvodňovacího žlabu š přes 200 mm</t>
  </si>
  <si>
    <t>-739930665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</si>
  <si>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</si>
  <si>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https://podminky.urs.cz/item/CS_URS_2023_01/966008222</t>
  </si>
  <si>
    <t>"viz. C.1.2.5.a" 6,0</t>
  </si>
  <si>
    <t>997</t>
  </si>
  <si>
    <t>Přesun sutě</t>
  </si>
  <si>
    <t>66</t>
  </si>
  <si>
    <t>997221551</t>
  </si>
  <si>
    <t>Vodorovná doprava suti ze sypkých materiálů do 1 km</t>
  </si>
  <si>
    <t>-1044376583</t>
  </si>
  <si>
    <t>Vodorovná doprava suti bez naložení, ale se složením a s hrubým urovnáním ze sypkých materiálů, na vzdálenost do 1 km</t>
  </si>
  <si>
    <t>https://podminky.urs.cz/item/CS_URS_2023_01/997221551</t>
  </si>
  <si>
    <t>"podkl. kamenivo na dočasnou deponii" 36,337</t>
  </si>
  <si>
    <t>"živice" 12,279+11,528</t>
  </si>
  <si>
    <t>67</t>
  </si>
  <si>
    <t>997221559</t>
  </si>
  <si>
    <t>Příplatek ZKD 1 km u vodorovné dopravy suti ze sypkých materiálů</t>
  </si>
  <si>
    <t>1227403286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</si>
  <si>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</si>
  <si>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</si>
  <si>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"podkl. kamenivo na dočasnou deponii" 5*36,337</t>
  </si>
  <si>
    <t>"živice" 8*(12,279+11,528)</t>
  </si>
  <si>
    <t>68</t>
  </si>
  <si>
    <t>997221571</t>
  </si>
  <si>
    <t>Vodorovná doprava vybouraných hmot do 1 km</t>
  </si>
  <si>
    <t>382554878</t>
  </si>
  <si>
    <t>Vodorovná doprava vybouraných hmot bez naložení, ale se složením a s hrubým urovnáním na vzdálenost do 1 km</t>
  </si>
  <si>
    <t>https://podminky.urs.cz/item/CS_URS_2023_01/997221571</t>
  </si>
  <si>
    <t>"suť ze žlabu" 12,600</t>
  </si>
  <si>
    <t>69</t>
  </si>
  <si>
    <t>997221579</t>
  </si>
  <si>
    <t>Příplatek ZKD 1 km u vodorovné dopravy vybouraných hmot</t>
  </si>
  <si>
    <t>-477529013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</si>
  <si>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</si>
  <si>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</si>
  <si>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8*12,600</t>
  </si>
  <si>
    <t>70</t>
  </si>
  <si>
    <t>997221615</t>
  </si>
  <si>
    <t>Poplatek za uložení na skládce (skládkovné) stavebního odpadu betonového kód odpadu 17 01 01</t>
  </si>
  <si>
    <t>111961280</t>
  </si>
  <si>
    <t>Poplatek za uložení stavebního odpadu na skládce (skládkovné) z prostého betonu zatříděného do Katalogu odpadů pod kódem 17 01 01</t>
  </si>
  <si>
    <t>https://podminky.urs.cz/item/CS_URS_2023_01/997221615</t>
  </si>
  <si>
    <t>71</t>
  </si>
  <si>
    <t>997221645</t>
  </si>
  <si>
    <t>Poplatek za uložení na skládce (skládkovné) odpadu asfaltového bez dehtu kód odpadu 17 03 02</t>
  </si>
  <si>
    <t>-1049618304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</si>
  <si>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</si>
  <si>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</si>
  <si>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"živice" 23,807</t>
  </si>
  <si>
    <t>998</t>
  </si>
  <si>
    <t>Přesun hmot</t>
  </si>
  <si>
    <t>72</t>
  </si>
  <si>
    <t>998225111</t>
  </si>
  <si>
    <t>Přesun hmot pro pozemní komunikace s krytem z kamene, monolitickým betonovým nebo živičným</t>
  </si>
  <si>
    <t>732819256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</si>
  <si>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</si>
  <si>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</si>
  <si>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73</t>
  </si>
  <si>
    <t>998225191</t>
  </si>
  <si>
    <t>Příplatek k přesunu hmot pro pozemní komunikace s krytem z kamene, živičným, betonovým do 1000 m</t>
  </si>
  <si>
    <t>-149076513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</si>
  <si>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</si>
  <si>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</si>
  <si>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SO-102a - Příkop nerealizované PC V6</t>
  </si>
  <si>
    <t>PSV - Práce a dodávky PSV</t>
  </si>
  <si>
    <t xml:space="preserve">    767 - Konstrukce zámečnické</t>
  </si>
  <si>
    <t>-1537709285</t>
  </si>
  <si>
    <t>"viz. C.1.2.10." 592,0</t>
  </si>
  <si>
    <t>-641376081</t>
  </si>
  <si>
    <t>"viz. C.1.2.10." 178,0</t>
  </si>
  <si>
    <t>131151100</t>
  </si>
  <si>
    <t>Hloubení jam nezapažených v hornině třídy těžitelnosti I skupiny 1 a 2 objem do 20 m3 strojně</t>
  </si>
  <si>
    <t>920633396</t>
  </si>
  <si>
    <t>Hloubení nezapažených jam a zářezů strojně s urovnáním dna do předepsaného profilu a spádu v hornině třídy těžitelnosti I skupiny 1 a 2 do 20 m3</t>
  </si>
  <si>
    <t>https://podminky.urs.cz/item/CS_URS_2023_01/131151100</t>
  </si>
  <si>
    <t>"předpolí s prahem TP - viz. C.1.2.9.a." 3,6*6,2*0,6</t>
  </si>
  <si>
    <t>"předpolí (dlažba) TP - viz. C.1.2.9.a." 2,0*1,2*1,5</t>
  </si>
  <si>
    <t>132151251</t>
  </si>
  <si>
    <t>Hloubení rýh nezapažených š do 2000 mm v hornině třídy těžitelnosti I skupiny 1 a 2 objem do 20 m3 strojně</t>
  </si>
  <si>
    <t>971151453</t>
  </si>
  <si>
    <t>Hloubení nezapažených rýh šířky přes 800 do 2 000 mm strojně s urovnáním dna do předepsaného profilu a spádu v hornině třídy těžitelnosti I skupiny 1 a 2 do 20 m3</t>
  </si>
  <si>
    <t>https://podminky.urs.cz/item/CS_URS_2023_01/132151251</t>
  </si>
  <si>
    <t>"čela TP - viz. C.1.2.9.a." 2,0*1,2*1,1+1,84*1,2*1,35</t>
  </si>
  <si>
    <t>"trubka TP - viz. C.1.2.9.a." 3,7*1,2*1,5</t>
  </si>
  <si>
    <t>1713959445</t>
  </si>
  <si>
    <t>"přebytečná ornice" 41,5</t>
  </si>
  <si>
    <t>"přebytečná zemina" 178,0+25,8</t>
  </si>
  <si>
    <t>-1282477350</t>
  </si>
  <si>
    <t>"přebytečná ornice" 592,0*0,2-769,0*0,1</t>
  </si>
  <si>
    <t>"přebytečná zemina" 17,0+12,3-(0,4+3,1)</t>
  </si>
  <si>
    <t>-2036688980</t>
  </si>
  <si>
    <t>"TP - viz. C.1.2.9.a." 2,0*0,35*0,2+1,0*1,0*0,3</t>
  </si>
  <si>
    <t>27129366</t>
  </si>
  <si>
    <t>"přebytečná ornice na dočasnou deponii" 41,5</t>
  </si>
  <si>
    <t>"přebytečná zemina na dočasnou deponii" 203,8</t>
  </si>
  <si>
    <t>2132246733</t>
  </si>
  <si>
    <t>"čela TP " 2,0*0,6*0,6*2+2,0*0,7*0,5+1,84*0,7*0,75</t>
  </si>
  <si>
    <t>175151101</t>
  </si>
  <si>
    <t>Obsypání potrubí strojně sypaninou bez prohození, uloženou do 3 m</t>
  </si>
  <si>
    <t>321043681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</si>
  <si>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</si>
  <si>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</si>
  <si>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"TP - viz. C.1.2.9.a." 3,7*(1,2*0,8-3,14*0,25*0,25)</t>
  </si>
  <si>
    <t>58337302</t>
  </si>
  <si>
    <t>štěrkopísek frakce 0/16</t>
  </si>
  <si>
    <t>621690030</t>
  </si>
  <si>
    <t>2,83*1,67*1,01</t>
  </si>
  <si>
    <t>181411123</t>
  </si>
  <si>
    <t>Založení lučního trávníku výsevem pl do 1000 m2 ve svahu přes 1:2 do 1:1</t>
  </si>
  <si>
    <t>2082713528</t>
  </si>
  <si>
    <t>Založení trávníku na půdě předem připravené plochy do 1000 m2 výsevem včetně utažení lučního na svahu přes 1:2 do 1:1</t>
  </si>
  <si>
    <t>https://podminky.urs.cz/item/CS_URS_2023_01/181411123</t>
  </si>
  <si>
    <t>"viz. C.1.2.10." 769,0</t>
  </si>
  <si>
    <t>690958239</t>
  </si>
  <si>
    <t>769*0,02*1,03</t>
  </si>
  <si>
    <t>1563695984</t>
  </si>
  <si>
    <t>"viz. C.1.2.10." 654,0</t>
  </si>
  <si>
    <t>-441774791</t>
  </si>
  <si>
    <t>274311127</t>
  </si>
  <si>
    <t>Základové pasy, prahy, věnce a ostruhy z betonu prostého C 25/30</t>
  </si>
  <si>
    <t>144926701</t>
  </si>
  <si>
    <t>Základové konstrukce z betonu prostého pasy, prahy, věnce a ostruhy ve výkopu nebo na hlavách pilot C 25/30</t>
  </si>
  <si>
    <t>https://podminky.urs.cz/item/CS_URS_2023_01/274311127</t>
  </si>
  <si>
    <t>"čela TP - viz. C.1.2.9.a." 2,0*(0,6*0,6+0,5*1,05)+1,84*(0,6*0,6+0,5*1,5)-3,14*0,25*0,25*0,5*2</t>
  </si>
  <si>
    <t>274354111</t>
  </si>
  <si>
    <t>Bednění základových pasů - zřízení</t>
  </si>
  <si>
    <t>1048668511</t>
  </si>
  <si>
    <t>Bednění základových konstrukcí pasů, prahů, věnců a ostruh zřízení</t>
  </si>
  <si>
    <t>https://podminky.urs.cz/item/CS_URS_2023_01/274354111</t>
  </si>
  <si>
    <t>"čela TP" (2,0+0,6)*2*0,6+(2,0+0,5)*2*1,05+(1,84+0,6)*2*0,6+(1,84+0,5)*2*1,5</t>
  </si>
  <si>
    <t>274354211</t>
  </si>
  <si>
    <t>Bednění základových pasů - odstranění</t>
  </si>
  <si>
    <t>-1363965047</t>
  </si>
  <si>
    <t>Bednění základových konstrukcí pasů, prahů, věnců a ostruh odstranění bednění</t>
  </si>
  <si>
    <t>https://podminky.urs.cz/item/CS_URS_2023_01/274354211</t>
  </si>
  <si>
    <t>451314111</t>
  </si>
  <si>
    <t>Podklad pod dlažbu z betonu prostého C 20/25 tl přes 200 do 250 mm</t>
  </si>
  <si>
    <t>1828887309</t>
  </si>
  <si>
    <t>Podklad pod dlažbu z betonu prostého bez zvýšených nároků na prostředí tř. C 20/25 tl. přes 200 do 250 mm</t>
  </si>
  <si>
    <t>https://podminky.urs.cz/item/CS_URS_2023_01/451314111</t>
  </si>
  <si>
    <t>Poznámka k položce:_x000D_
C12/15</t>
  </si>
  <si>
    <t>"předpolí (dlažba) TP - viz. C.1.2.9.a." 2,0*1,5</t>
  </si>
  <si>
    <t>451573111</t>
  </si>
  <si>
    <t>Lože pod potrubí otevřený výkop ze štěrkopísku</t>
  </si>
  <si>
    <t>1982540769</t>
  </si>
  <si>
    <t>Lože pod potrubí, stoky a drobné objekty v otevřeném výkopu z písku a štěrkopísku do 63 mm</t>
  </si>
  <si>
    <t>https://podminky.urs.cz/item/CS_URS_2023_01/451573111</t>
  </si>
  <si>
    <t>"TP - viz. C.1.2.9.a." 3,7*0,95*0,2</t>
  </si>
  <si>
    <t>452218010</t>
  </si>
  <si>
    <t>Zajišťovací práh z upraveného lomového kamene na sucho</t>
  </si>
  <si>
    <t>-153100813</t>
  </si>
  <si>
    <t>Zajišťovací práh z upraveného lomového kamene na dně a ve svahu melioračních kanálů, s patkami nebo bez patek s dlažbovitou úpravou viditelných ploch na sucho</t>
  </si>
  <si>
    <t>https://podminky.urs.cz/item/CS_URS_2023_01/452218010</t>
  </si>
  <si>
    <t>"TP - viz. C.1.2.9.a." 0,6*6,2*0,6</t>
  </si>
  <si>
    <t>1834933012</t>
  </si>
  <si>
    <t>"předpolí TP - viz. C.1.2.9.a." 3,0*6,0*0,6</t>
  </si>
  <si>
    <t>1216279608</t>
  </si>
  <si>
    <t>10,8/0,6</t>
  </si>
  <si>
    <t>465513227</t>
  </si>
  <si>
    <t>Dlažba z lomového kamene na cementovou maltu s vyspárováním tl 250 mm pro hráze</t>
  </si>
  <si>
    <t>1083388012</t>
  </si>
  <si>
    <t>Dlažba z lomového kamene lomařsky upraveného na cementovou maltu, s vyspárováním cementovou maltou, tl. kamene 250 mm</t>
  </si>
  <si>
    <t>https://podminky.urs.cz/item/CS_URS_2023_01/465513227</t>
  </si>
  <si>
    <t>"předpolí TP - viz. C.1.2.9.a." 2,0*1,5</t>
  </si>
  <si>
    <t>564851111</t>
  </si>
  <si>
    <t>Podklad ze štěrkodrtě ŠD plochy přes 100 m2 tl 150 mm</t>
  </si>
  <si>
    <t>-1528192248</t>
  </si>
  <si>
    <t>Podklad ze štěrkodrti ŠD s rozprostřením a zhutněním plochy přes 100 m2, po zhutnění tl. 150 mm</t>
  </si>
  <si>
    <t>https://podminky.urs.cz/item/CS_URS_2023_01/564851111</t>
  </si>
  <si>
    <t>Poznámka k položce:_x000D_
ŠDb 0-32 mm</t>
  </si>
  <si>
    <t>"TP - viz. C.1.2.9.a." 0,6/0,15</t>
  </si>
  <si>
    <t>1002028348</t>
  </si>
  <si>
    <t>Poznámka k položce:_x000D_
ŠDb 0-63 mm</t>
  </si>
  <si>
    <t>"TP - viz. C.1.2.9.a." 0,8/0,2</t>
  </si>
  <si>
    <t>919541121</t>
  </si>
  <si>
    <t>Zřízení propustku nebo sjezdu z trub ocelových DN přes 400 do 700</t>
  </si>
  <si>
    <t>-1601055489</t>
  </si>
  <si>
    <t>Zřízení propustku nebo sjezdu z trub ocelových DN přes 400 do 700 mm</t>
  </si>
  <si>
    <t>https://podminky.urs.cz/item/CS_URS_2023_01/919541121</t>
  </si>
  <si>
    <t>"viz. C.1.2.9.a." 4,7</t>
  </si>
  <si>
    <t>14399010-R</t>
  </si>
  <si>
    <t>Trubka ocelová podélně svařovaná hladká D 508 t. 12,5 mm</t>
  </si>
  <si>
    <t>857118744</t>
  </si>
  <si>
    <t>938902122</t>
  </si>
  <si>
    <t>Čištění ploch betonových konstrukcí tlakovou vodou</t>
  </si>
  <si>
    <t>1108673116</t>
  </si>
  <si>
    <t>Čištění nádrží, ploch dřevěných nebo betonových konstrukcí, potrubí ploch betonových konstrukcí tlakovou vodou</t>
  </si>
  <si>
    <t>https://podminky.urs.cz/item/CS_URS_2023_01/938902122</t>
  </si>
  <si>
    <t>"napojení nového čela na stávající" 0,5*2,1</t>
  </si>
  <si>
    <t>985323112</t>
  </si>
  <si>
    <t>Spojovací můstek reprofilovaného betonu na cementové bázi tl 2 mm</t>
  </si>
  <si>
    <t>-116582785</t>
  </si>
  <si>
    <t>Spojovací můstek reprofilovaného betonu na cementové bázi, tloušťky 2 mm</t>
  </si>
  <si>
    <t>https://podminky.urs.cz/item/CS_URS_2023_01/985323112</t>
  </si>
  <si>
    <t>1907173046</t>
  </si>
  <si>
    <t>998332011</t>
  </si>
  <si>
    <t>Přesun hmot pro úpravy vodních toků a kanály</t>
  </si>
  <si>
    <t>1365605400</t>
  </si>
  <si>
    <t>Přesun hmot pro úpravy vodních toků a kanály, hráze rybníků apod. dopravní vzdálenost do 500 m</t>
  </si>
  <si>
    <t>https://podminky.urs.cz/item/CS_URS_2023_01/998332011</t>
  </si>
  <si>
    <t>49,293-3,220</t>
  </si>
  <si>
    <t>PSV</t>
  </si>
  <si>
    <t>Práce a dodávky PSV</t>
  </si>
  <si>
    <t>767</t>
  </si>
  <si>
    <t>Konstrukce zámečnické</t>
  </si>
  <si>
    <t>767995114</t>
  </si>
  <si>
    <t>Montáž atypických zámečnických konstrukcí hm přes 20 do 50 kg</t>
  </si>
  <si>
    <t>1019699603</t>
  </si>
  <si>
    <t>Montáž ostatních atypických zámečnických konstrukcí hmotnosti přes 20 do 50 kg</t>
  </si>
  <si>
    <t>https://podminky.urs.cz/item/CS_URS_2023_01/767995114</t>
  </si>
  <si>
    <t>"zábradlí  C - viz. C.1.2.9.b." 35,64</t>
  </si>
  <si>
    <t>55299026-R</t>
  </si>
  <si>
    <t>Ocelové zábradlí dl. 0,82 m, v. 1,1 m se svislou výplní žárově pozinkované+nátěr (základní epoxid., 1x epoxid. , 1x akryl polyuretan.)</t>
  </si>
  <si>
    <t>-110265983</t>
  </si>
  <si>
    <t>767995115</t>
  </si>
  <si>
    <t>Montáž atypických zámečnických konstrukcí hm přes 50 do 100 kg</t>
  </si>
  <si>
    <t>-329939632</t>
  </si>
  <si>
    <t>Montáž ostatních atypických zámečnických konstrukcí hmotnosti přes 50 do 100 kg</t>
  </si>
  <si>
    <t>https://podminky.urs.cz/item/CS_URS_2023_01/767995115</t>
  </si>
  <si>
    <t>"zábradlí  B - viz. C.1.2.9.b." 67,69</t>
  </si>
  <si>
    <t>55299020-R</t>
  </si>
  <si>
    <t>Ocelové zábradlí dl. 2,0 m, v. 1,1 m se svislou výplní žárově pozinkované+nátěr (základní epoxid., 1x epoxid. , 1x akryl polyuretan.)</t>
  </si>
  <si>
    <t>-1029105061</t>
  </si>
  <si>
    <t>Ocelové zábradlí dl. 2,0 m, v. 1,1 m se svislou výplní žárově pozink. + nátěr (základní epoxid., 1x epoxid. , 1x akryl polyuretan.)</t>
  </si>
  <si>
    <t>767995116</t>
  </si>
  <si>
    <t>Montáž atypických zámečnických konstrukcí hm přes 100 do 250 kg</t>
  </si>
  <si>
    <t>868327237</t>
  </si>
  <si>
    <t>Montáž ostatních atypických zámečnických konstrukcí hmotnosti přes 100 do 250 kg</t>
  </si>
  <si>
    <t>https://podminky.urs.cz/item/CS_URS_2023_01/767995116</t>
  </si>
  <si>
    <t>"zábradlí  A - viz. C.1.2.9.b." 2*126,2</t>
  </si>
  <si>
    <t>55299024-R</t>
  </si>
  <si>
    <t>Ocelové zábradlí dl. 4,0 m, v. 1,1 m se svislou výplní žárově pozinkované+nátěr (základní epoxid., 1x epoxid. , 1x akryl polyuretan.)</t>
  </si>
  <si>
    <t>-1881060635</t>
  </si>
  <si>
    <t>998767101</t>
  </si>
  <si>
    <t>Přesun hmot tonážní pro zámečnické konstrukce v objektech v do 6 m</t>
  </si>
  <si>
    <t>-1804025238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</si>
  <si>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</si>
  <si>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</si>
  <si>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</si>
  <si>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</si>
  <si>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</si>
  <si>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</si>
  <si>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</si>
  <si>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</si>
  <si>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</si>
  <si>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</si>
  <si>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</si>
  <si>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</si>
  <si>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</si>
  <si>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</si>
  <si>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</si>
  <si>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Zřízení zařízení staveniště, jeho připojení na sítě a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</si>
  <si>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</si>
  <si>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031004000</t>
  </si>
  <si>
    <t>Práce v ochranném pásmu</t>
  </si>
  <si>
    <t>2021104420</t>
  </si>
  <si>
    <t xml:space="preserve">Poznámka k položce:_x000D_
Práce v ochranném pásmu nadzemního vedení VVN, VN, NN a ochranné pásmo lesa._x000D_
</t>
  </si>
  <si>
    <t>VRN9</t>
  </si>
  <si>
    <t>Ostatní náklady</t>
  </si>
  <si>
    <t>090001000</t>
  </si>
  <si>
    <t>Geodetické vytýčení pozemků pro stavbu před zahájením provádění díla</t>
  </si>
  <si>
    <t>-756545237</t>
  </si>
  <si>
    <t>Poznámka k položce:_x000D_
dl. cesty: H4 = 1196 m, příkop dl. 288 m</t>
  </si>
  <si>
    <t>090002000</t>
  </si>
  <si>
    <t xml:space="preserve">Zajištění ochrany a vytýčení podzemních inženýrských sítí </t>
  </si>
  <si>
    <t>-1388880004</t>
  </si>
  <si>
    <t>Zajištění ochrany a vytýčení podzemních inženýrských sítí</t>
  </si>
  <si>
    <t>Poznámka k položce:_x000D_
Zajištění ochrany a vytýčení podzemních inženýrských sítí uvedených v projektové dokumentaci dle podmínek z dokladové části projektu (např. kabel Cetin).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</si>
  <si>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</si>
  <si>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</si>
  <si>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</si>
  <si>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</si>
  <si>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vč. případných geometrických plánů pro kolaudační řízení, případné majetkové vypořádání a zápis díla do KN. 3x v grafické (tištěné) podobě a 1x v digitálním vyhotovení, GP v patřičných počtech pro zápis do KN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</si>
  <si>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</si>
  <si>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</si>
  <si>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</si>
  <si>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 (Bude požadováno pouze v případě změn)._x000D_
</t>
  </si>
  <si>
    <t>091404000</t>
  </si>
  <si>
    <t>Zkoušky, atesty a revize podle ČSN a případných jiných právních nebo technických předpisů</t>
  </si>
  <si>
    <t>1213016086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</si>
  <si>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investorem._x000D_
</t>
  </si>
  <si>
    <t>091405000</t>
  </si>
  <si>
    <t xml:space="preserve">Náhrada porušených drenáží </t>
  </si>
  <si>
    <t>-1125043167</t>
  </si>
  <si>
    <t>Náhrada porušených drenáží</t>
  </si>
  <si>
    <t>Poznámka k položce:_x000D_
V ceně je zahrnuto 24 m drenážní trubky vč. spojek, výkop, hutněný zásyp vytěženou zeminou, lože a obsyp štěrkopískem.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</si>
  <si>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</si>
  <si>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</si>
  <si>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</si>
  <si>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_x000D_
</t>
  </si>
  <si>
    <t>091806001</t>
  </si>
  <si>
    <t>Analýza všech druhů odpadů ukládaných na skládku</t>
  </si>
  <si>
    <t>1648990144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</si>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</sst>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9001101" TargetMode="External"/><Relationship Id="rId18" Type="http://schemas.openxmlformats.org/officeDocument/2006/relationships/hyperlink" Target="https://podminky.urs.cz/item/CS_URS_2023_01/171151131" TargetMode="External"/><Relationship Id="rId26" Type="http://schemas.openxmlformats.org/officeDocument/2006/relationships/hyperlink" Target="https://podminky.urs.cz/item/CS_URS_2023_01/211561111" TargetMode="External"/><Relationship Id="rId39" Type="http://schemas.openxmlformats.org/officeDocument/2006/relationships/hyperlink" Target="https://podminky.urs.cz/item/CS_URS_2023_01/599142111" TargetMode="External"/><Relationship Id="rId21" Type="http://schemas.openxmlformats.org/officeDocument/2006/relationships/hyperlink" Target="https://podminky.urs.cz/item/CS_URS_2023_01/181451123" TargetMode="External"/><Relationship Id="rId34" Type="http://schemas.openxmlformats.org/officeDocument/2006/relationships/hyperlink" Target="https://podminky.urs.cz/item/CS_URS_2023_01/565135121" TargetMode="External"/><Relationship Id="rId42" Type="http://schemas.openxmlformats.org/officeDocument/2006/relationships/hyperlink" Target="https://podminky.urs.cz/item/CS_URS_2023_01/899231111" TargetMode="External"/><Relationship Id="rId47" Type="http://schemas.openxmlformats.org/officeDocument/2006/relationships/hyperlink" Target="https://podminky.urs.cz/item/CS_URS_2023_01/919735111" TargetMode="External"/><Relationship Id="rId50" Type="http://schemas.openxmlformats.org/officeDocument/2006/relationships/hyperlink" Target="https://podminky.urs.cz/item/CS_URS_2023_01/966008222" TargetMode="External"/><Relationship Id="rId55" Type="http://schemas.openxmlformats.org/officeDocument/2006/relationships/hyperlink" Target="https://podminky.urs.cz/item/CS_URS_2023_01/997221615" TargetMode="External"/><Relationship Id="rId7" Type="http://schemas.openxmlformats.org/officeDocument/2006/relationships/hyperlink" Target="https://podminky.urs.cz/item/CS_URS_2023_01/122252204" TargetMode="External"/><Relationship Id="rId12" Type="http://schemas.openxmlformats.org/officeDocument/2006/relationships/hyperlink" Target="https://podminky.urs.cz/item/CS_URS_2023_01/132251252" TargetMode="External"/><Relationship Id="rId17" Type="http://schemas.openxmlformats.org/officeDocument/2006/relationships/hyperlink" Target="https://podminky.urs.cz/item/CS_URS_2023_01/167151111" TargetMode="External"/><Relationship Id="rId25" Type="http://schemas.openxmlformats.org/officeDocument/2006/relationships/hyperlink" Target="https://podminky.urs.cz/item/CS_URS_2023_01/182351133" TargetMode="External"/><Relationship Id="rId33" Type="http://schemas.openxmlformats.org/officeDocument/2006/relationships/hyperlink" Target="https://podminky.urs.cz/item/CS_URS_2023_01/564861111" TargetMode="External"/><Relationship Id="rId38" Type="http://schemas.openxmlformats.org/officeDocument/2006/relationships/hyperlink" Target="https://podminky.urs.cz/item/CS_URS_2023_01/577134221" TargetMode="External"/><Relationship Id="rId46" Type="http://schemas.openxmlformats.org/officeDocument/2006/relationships/hyperlink" Target="https://podminky.urs.cz/item/CS_URS_2023_01/916991121" TargetMode="External"/><Relationship Id="rId59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13107162" TargetMode="External"/><Relationship Id="rId16" Type="http://schemas.openxmlformats.org/officeDocument/2006/relationships/hyperlink" Target="https://podminky.urs.cz/item/CS_URS_2023_01/167151101" TargetMode="External"/><Relationship Id="rId20" Type="http://schemas.openxmlformats.org/officeDocument/2006/relationships/hyperlink" Target="https://podminky.urs.cz/item/CS_URS_2023_01/174151101" TargetMode="External"/><Relationship Id="rId29" Type="http://schemas.openxmlformats.org/officeDocument/2006/relationships/hyperlink" Target="https://podminky.urs.cz/item/CS_URS_2023_01/462511270" TargetMode="External"/><Relationship Id="rId41" Type="http://schemas.openxmlformats.org/officeDocument/2006/relationships/hyperlink" Target="https://podminky.urs.cz/item/CS_URS_2023_01/895641111" TargetMode="External"/><Relationship Id="rId54" Type="http://schemas.openxmlformats.org/officeDocument/2006/relationships/hyperlink" Target="https://podminky.urs.cz/item/CS_URS_2023_01/997221579" TargetMode="External"/><Relationship Id="rId1" Type="http://schemas.openxmlformats.org/officeDocument/2006/relationships/hyperlink" Target="https://podminky.urs.cz/item/CS_URS_2023_01/112251221" TargetMode="External"/><Relationship Id="rId6" Type="http://schemas.openxmlformats.org/officeDocument/2006/relationships/hyperlink" Target="https://podminky.urs.cz/item/CS_URS_2023_01/121151123" TargetMode="External"/><Relationship Id="rId11" Type="http://schemas.openxmlformats.org/officeDocument/2006/relationships/hyperlink" Target="https://podminky.urs.cz/item/CS_URS_2023_01/132251103" TargetMode="External"/><Relationship Id="rId24" Type="http://schemas.openxmlformats.org/officeDocument/2006/relationships/hyperlink" Target="https://podminky.urs.cz/item/CS_URS_2023_01/182251101" TargetMode="External"/><Relationship Id="rId32" Type="http://schemas.openxmlformats.org/officeDocument/2006/relationships/hyperlink" Target="https://podminky.urs.cz/item/CS_URS_2023_01/564752111" TargetMode="External"/><Relationship Id="rId37" Type="http://schemas.openxmlformats.org/officeDocument/2006/relationships/hyperlink" Target="https://podminky.urs.cz/item/CS_URS_2023_01/573231112" TargetMode="External"/><Relationship Id="rId40" Type="http://schemas.openxmlformats.org/officeDocument/2006/relationships/hyperlink" Target="https://podminky.urs.cz/item/CS_URS_2023_01/871350410" TargetMode="External"/><Relationship Id="rId45" Type="http://schemas.openxmlformats.org/officeDocument/2006/relationships/hyperlink" Target="https://podminky.urs.cz/item/CS_URS_2023_01/916131213" TargetMode="External"/><Relationship Id="rId53" Type="http://schemas.openxmlformats.org/officeDocument/2006/relationships/hyperlink" Target="https://podminky.urs.cz/item/CS_URS_2023_01/997221571" TargetMode="External"/><Relationship Id="rId58" Type="http://schemas.openxmlformats.org/officeDocument/2006/relationships/hyperlink" Target="https://podminky.urs.cz/item/CS_URS_2023_01/998225191" TargetMode="External"/><Relationship Id="rId5" Type="http://schemas.openxmlformats.org/officeDocument/2006/relationships/hyperlink" Target="https://podminky.urs.cz/item/CS_URS_2023_01/119001421" TargetMode="External"/><Relationship Id="rId15" Type="http://schemas.openxmlformats.org/officeDocument/2006/relationships/hyperlink" Target="https://podminky.urs.cz/item/CS_URS_2023_01/162751113" TargetMode="External"/><Relationship Id="rId23" Type="http://schemas.openxmlformats.org/officeDocument/2006/relationships/hyperlink" Target="https://podminky.urs.cz/item/CS_URS_2023_01/182151111" TargetMode="External"/><Relationship Id="rId28" Type="http://schemas.openxmlformats.org/officeDocument/2006/relationships/hyperlink" Target="https://podminky.urs.cz/item/CS_URS_2023_01/452368211" TargetMode="External"/><Relationship Id="rId36" Type="http://schemas.openxmlformats.org/officeDocument/2006/relationships/hyperlink" Target="https://podminky.urs.cz/item/CS_URS_2023_01/573231107" TargetMode="External"/><Relationship Id="rId49" Type="http://schemas.openxmlformats.org/officeDocument/2006/relationships/hyperlink" Target="https://podminky.urs.cz/item/CS_URS_2023_01/935113212" TargetMode="External"/><Relationship Id="rId57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31251100" TargetMode="External"/><Relationship Id="rId19" Type="http://schemas.openxmlformats.org/officeDocument/2006/relationships/hyperlink" Target="https://podminky.urs.cz/item/CS_URS_2023_01/171251201" TargetMode="External"/><Relationship Id="rId31" Type="http://schemas.openxmlformats.org/officeDocument/2006/relationships/hyperlink" Target="https://podminky.urs.cz/item/CS_URS_2023_01/561041131" TargetMode="External"/><Relationship Id="rId44" Type="http://schemas.openxmlformats.org/officeDocument/2006/relationships/hyperlink" Target="https://podminky.urs.cz/item/CS_URS_2023_01/914511111" TargetMode="External"/><Relationship Id="rId52" Type="http://schemas.openxmlformats.org/officeDocument/2006/relationships/hyperlink" Target="https://podminky.urs.cz/item/CS_URS_2023_01/997221559" TargetMode="External"/><Relationship Id="rId4" Type="http://schemas.openxmlformats.org/officeDocument/2006/relationships/hyperlink" Target="https://podminky.urs.cz/item/CS_URS_2023_01/113154122" TargetMode="External"/><Relationship Id="rId9" Type="http://schemas.openxmlformats.org/officeDocument/2006/relationships/hyperlink" Target="https://podminky.urs.cz/item/CS_URS_2023_01/122911121" TargetMode="External"/><Relationship Id="rId14" Type="http://schemas.openxmlformats.org/officeDocument/2006/relationships/hyperlink" Target="https://podminky.urs.cz/item/CS_URS_2023_01/162351103" TargetMode="External"/><Relationship Id="rId22" Type="http://schemas.openxmlformats.org/officeDocument/2006/relationships/hyperlink" Target="https://podminky.urs.cz/item/CS_URS_2023_01/181951112" TargetMode="External"/><Relationship Id="rId27" Type="http://schemas.openxmlformats.org/officeDocument/2006/relationships/hyperlink" Target="https://podminky.urs.cz/item/CS_URS_2023_01/212755215" TargetMode="External"/><Relationship Id="rId30" Type="http://schemas.openxmlformats.org/officeDocument/2006/relationships/hyperlink" Target="https://podminky.urs.cz/item/CS_URS_2023_01/462519002" TargetMode="External"/><Relationship Id="rId35" Type="http://schemas.openxmlformats.org/officeDocument/2006/relationships/hyperlink" Target="https://podminky.urs.cz/item/CS_URS_2023_01/569931131" TargetMode="External"/><Relationship Id="rId43" Type="http://schemas.openxmlformats.org/officeDocument/2006/relationships/hyperlink" Target="https://podminky.urs.cz/item/CS_URS_2023_01/914111111" TargetMode="External"/><Relationship Id="rId48" Type="http://schemas.openxmlformats.org/officeDocument/2006/relationships/hyperlink" Target="https://podminky.urs.cz/item/CS_URS_2023_01/919794441" TargetMode="External"/><Relationship Id="rId56" Type="http://schemas.openxmlformats.org/officeDocument/2006/relationships/hyperlink" Target="https://podminky.urs.cz/item/CS_URS_2023_01/997221645" TargetMode="External"/><Relationship Id="rId8" Type="http://schemas.openxmlformats.org/officeDocument/2006/relationships/hyperlink" Target="https://podminky.urs.cz/item/CS_URS_2023_01/122252206" TargetMode="External"/><Relationship Id="rId51" Type="http://schemas.openxmlformats.org/officeDocument/2006/relationships/hyperlink" Target="https://podminky.urs.cz/item/CS_URS_2023_01/997221551" TargetMode="External"/><Relationship Id="rId3" Type="http://schemas.openxmlformats.org/officeDocument/2006/relationships/hyperlink" Target="https://podminky.urs.cz/item/CS_URS_2023_01/11310718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182351133" TargetMode="External"/><Relationship Id="rId18" Type="http://schemas.openxmlformats.org/officeDocument/2006/relationships/hyperlink" Target="https://podminky.urs.cz/item/CS_URS_2023_01/451573111" TargetMode="External"/><Relationship Id="rId26" Type="http://schemas.openxmlformats.org/officeDocument/2006/relationships/hyperlink" Target="https://podminky.urs.cz/item/CS_URS_2023_01/938902122" TargetMode="External"/><Relationship Id="rId3" Type="http://schemas.openxmlformats.org/officeDocument/2006/relationships/hyperlink" Target="https://podminky.urs.cz/item/CS_URS_2023_01/131151100" TargetMode="External"/><Relationship Id="rId21" Type="http://schemas.openxmlformats.org/officeDocument/2006/relationships/hyperlink" Target="https://podminky.urs.cz/item/CS_URS_2023_01/462519002" TargetMode="External"/><Relationship Id="rId34" Type="http://schemas.openxmlformats.org/officeDocument/2006/relationships/drawing" Target="../drawings/drawing3.xml"/><Relationship Id="rId7" Type="http://schemas.openxmlformats.org/officeDocument/2006/relationships/hyperlink" Target="https://podminky.urs.cz/item/CS_URS_2023_01/171151131" TargetMode="External"/><Relationship Id="rId12" Type="http://schemas.openxmlformats.org/officeDocument/2006/relationships/hyperlink" Target="https://podminky.urs.cz/item/CS_URS_2023_01/182151111" TargetMode="External"/><Relationship Id="rId17" Type="http://schemas.openxmlformats.org/officeDocument/2006/relationships/hyperlink" Target="https://podminky.urs.cz/item/CS_URS_2023_01/451314111" TargetMode="External"/><Relationship Id="rId25" Type="http://schemas.openxmlformats.org/officeDocument/2006/relationships/hyperlink" Target="https://podminky.urs.cz/item/CS_URS_2023_01/919541121" TargetMode="External"/><Relationship Id="rId33" Type="http://schemas.openxmlformats.org/officeDocument/2006/relationships/hyperlink" Target="https://podminky.urs.cz/item/CS_URS_2023_01/998767101" TargetMode="External"/><Relationship Id="rId2" Type="http://schemas.openxmlformats.org/officeDocument/2006/relationships/hyperlink" Target="https://podminky.urs.cz/item/CS_URS_2023_01/122252204" TargetMode="External"/><Relationship Id="rId16" Type="http://schemas.openxmlformats.org/officeDocument/2006/relationships/hyperlink" Target="https://podminky.urs.cz/item/CS_URS_2023_01/274354211" TargetMode="External"/><Relationship Id="rId20" Type="http://schemas.openxmlformats.org/officeDocument/2006/relationships/hyperlink" Target="https://podminky.urs.cz/item/CS_URS_2023_01/462511270" TargetMode="External"/><Relationship Id="rId29" Type="http://schemas.openxmlformats.org/officeDocument/2006/relationships/hyperlink" Target="https://podminky.urs.cz/item/CS_URS_2023_01/998332011" TargetMode="External"/><Relationship Id="rId1" Type="http://schemas.openxmlformats.org/officeDocument/2006/relationships/hyperlink" Target="https://podminky.urs.cz/item/CS_URS_2023_01/121151123" TargetMode="External"/><Relationship Id="rId6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181411123" TargetMode="External"/><Relationship Id="rId24" Type="http://schemas.openxmlformats.org/officeDocument/2006/relationships/hyperlink" Target="https://podminky.urs.cz/item/CS_URS_2023_01/564861111" TargetMode="External"/><Relationship Id="rId32" Type="http://schemas.openxmlformats.org/officeDocument/2006/relationships/hyperlink" Target="https://podminky.urs.cz/item/CS_URS_2023_01/767995116" TargetMode="External"/><Relationship Id="rId5" Type="http://schemas.openxmlformats.org/officeDocument/2006/relationships/hyperlink" Target="https://podminky.urs.cz/item/CS_URS_2023_01/162751113" TargetMode="External"/><Relationship Id="rId15" Type="http://schemas.openxmlformats.org/officeDocument/2006/relationships/hyperlink" Target="https://podminky.urs.cz/item/CS_URS_2023_01/274354111" TargetMode="External"/><Relationship Id="rId23" Type="http://schemas.openxmlformats.org/officeDocument/2006/relationships/hyperlink" Target="https://podminky.urs.cz/item/CS_URS_2023_01/564851111" TargetMode="External"/><Relationship Id="rId28" Type="http://schemas.openxmlformats.org/officeDocument/2006/relationships/hyperlink" Target="https://podminky.urs.cz/item/CS_URS_2023_01/998225111" TargetMode="External"/><Relationship Id="rId10" Type="http://schemas.openxmlformats.org/officeDocument/2006/relationships/hyperlink" Target="https://podminky.urs.cz/item/CS_URS_2023_01/175151101" TargetMode="External"/><Relationship Id="rId19" Type="http://schemas.openxmlformats.org/officeDocument/2006/relationships/hyperlink" Target="https://podminky.urs.cz/item/CS_URS_2023_01/452218010" TargetMode="External"/><Relationship Id="rId31" Type="http://schemas.openxmlformats.org/officeDocument/2006/relationships/hyperlink" Target="https://podminky.urs.cz/item/CS_URS_2023_01/767995115" TargetMode="External"/><Relationship Id="rId4" Type="http://schemas.openxmlformats.org/officeDocument/2006/relationships/hyperlink" Target="https://podminky.urs.cz/item/CS_URS_2023_01/132151251" TargetMode="External"/><Relationship Id="rId9" Type="http://schemas.openxmlformats.org/officeDocument/2006/relationships/hyperlink" Target="https://podminky.urs.cz/item/CS_URS_2023_01/174151101" TargetMode="External"/><Relationship Id="rId14" Type="http://schemas.openxmlformats.org/officeDocument/2006/relationships/hyperlink" Target="https://podminky.urs.cz/item/CS_URS_2023_01/274311127" TargetMode="External"/><Relationship Id="rId22" Type="http://schemas.openxmlformats.org/officeDocument/2006/relationships/hyperlink" Target="https://podminky.urs.cz/item/CS_URS_2023_01/465513227" TargetMode="External"/><Relationship Id="rId27" Type="http://schemas.openxmlformats.org/officeDocument/2006/relationships/hyperlink" Target="https://podminky.urs.cz/item/CS_URS_2023_01/985323112" TargetMode="External"/><Relationship Id="rId30" Type="http://schemas.openxmlformats.org/officeDocument/2006/relationships/hyperlink" Target="https://podminky.urs.cz/item/CS_URS_2023_01/76799511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Společná zařízení v k.ú. Hnátnice - Polní cesta H4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23. 3. 2023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Ústí nad Orlicí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'SO-102 - Polní cesta H4'!J30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'SO-102 - Polní cesta H4'!P88</f>
        <v>0</v>
      </c>
      <c r="AV55" s="92">
        <f>'SO-102 - Polní cesta H4'!J33</f>
        <v>0</v>
      </c>
      <c r="AW55" s="92">
        <f>'SO-102 - Polní cesta H4'!J34</f>
        <v>0</v>
      </c>
      <c r="AX55" s="92">
        <f>'SO-102 - Polní cesta H4'!J35</f>
        <v>0</v>
      </c>
      <c r="AY55" s="92">
        <f>'SO-102 - Polní cesta H4'!J36</f>
        <v>0</v>
      </c>
      <c r="AZ55" s="92">
        <f>'SO-102 - Polní cesta H4'!F33</f>
        <v>0</v>
      </c>
      <c r="BA55" s="92">
        <f>'SO-102 - Polní cesta H4'!F34</f>
        <v>0</v>
      </c>
      <c r="BB55" s="92">
        <f>'SO-102 - Polní cesta H4'!F35</f>
        <v>0</v>
      </c>
      <c r="BC55" s="92">
        <f>'SO-102 - Polní cesta H4'!F36</f>
        <v>0</v>
      </c>
      <c r="BD55" s="94">
        <f>'SO-102 - Polní cesta H4'!F37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7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'SO-102a - Příkop nerealiz...'!J30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'SO-102a - Příkop nerealiz...'!P88</f>
        <v>0</v>
      </c>
      <c r="AV56" s="92">
        <f>'SO-102a - Příkop nerealiz...'!J33</f>
        <v>0</v>
      </c>
      <c r="AW56" s="92">
        <f>'SO-102a - Příkop nerealiz...'!J34</f>
        <v>0</v>
      </c>
      <c r="AX56" s="92">
        <f>'SO-102a - Příkop nerealiz...'!J35</f>
        <v>0</v>
      </c>
      <c r="AY56" s="92">
        <f>'SO-102a - Příkop nerealiz...'!J36</f>
        <v>0</v>
      </c>
      <c r="AZ56" s="92">
        <f>'SO-102a - Příkop nerealiz...'!F33</f>
        <v>0</v>
      </c>
      <c r="BA56" s="92">
        <f>'SO-102a - Příkop nerealiz...'!F34</f>
        <v>0</v>
      </c>
      <c r="BB56" s="92">
        <f>'SO-102a - Příkop nerealiz...'!F35</f>
        <v>0</v>
      </c>
      <c r="BC56" s="92">
        <f>'SO-102a - Příkop nerealiz...'!F36</f>
        <v>0</v>
      </c>
      <c r="BD56" s="94">
        <f>'SO-102a - Příkop nerealiz...'!F37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35" t="s">
        <v>87</v>
      </c>
      <c r="E57" s="335"/>
      <c r="F57" s="335"/>
      <c r="G57" s="335"/>
      <c r="H57" s="335"/>
      <c r="I57" s="88"/>
      <c r="J57" s="335" t="s">
        <v>88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'VON - Vedlejší a ostatní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9" t="s">
        <v>87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abO9WbkSLmuX0xBhzqCtV8aCbGPc1S6t68BL7LtN7w26AaAHXUoJEXxwYUY8YG0XwMGT3pVXw9/z9t2v33iotA==" saltValue="OHgDywpOLKKxsPZISw/NqRpsogUuEkZ7b5rhUrbRVf2sjlNiT7UY+LlxCJQHTegFRi0nYHFceNKHToywaVU5b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2 - Polní cesta H4'!C2" display="/"/>
    <hyperlink ref="A56" location="'SO-102a - Příkop nerealiz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ROUND((SUM(BE88:BE399)),  2)</f>
        <v>0</v>
      </c>
      <c r="G33" s="33"/>
      <c r="H33" s="33"/>
      <c r="I33" s="117">
        <v>0.21</v>
      </c>
      <c r="J33" s="116">
        <f>ROUND(((SUM(BE88:BE399))*I33),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ROUND((SUM(BF88:BF399)),  2)</f>
        <v>0</v>
      </c>
      <c r="G34" s="33"/>
      <c r="H34" s="33"/>
      <c r="I34" s="117">
        <v>0.15</v>
      </c>
      <c r="J34" s="116">
        <f>ROUND(((SUM(BF88:BF399))*I34),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ROUND((SUM(BG88:BG399)),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ROUND((SUM(BH88:BH399)),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ROUND((SUM(BI88:BI399)),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SO-102 - Polní cesta H4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J211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J221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J236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2"/>
      <c r="J65" s="143">
        <f>J295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103</v>
      </c>
      <c r="E66" s="142"/>
      <c r="F66" s="142"/>
      <c r="G66" s="142"/>
      <c r="H66" s="142"/>
      <c r="I66" s="142"/>
      <c r="J66" s="143">
        <f>J320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104</v>
      </c>
      <c r="E67" s="142"/>
      <c r="F67" s="142"/>
      <c r="G67" s="142"/>
      <c r="H67" s="142"/>
      <c r="I67" s="142"/>
      <c r="J67" s="143">
        <f>J366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105</v>
      </c>
      <c r="E68" s="142"/>
      <c r="F68" s="142"/>
      <c r="G68" s="142"/>
      <c r="H68" s="142"/>
      <c r="I68" s="142"/>
      <c r="J68" s="143">
        <f>J393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106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46" t="str">
        <f>E7</f>
        <v>Společná zařízení v k.ú. Hnátnice - Polní cesta H4</v>
      </c>
      <c r="F78" s="347"/>
      <c r="G78" s="347"/>
      <c r="H78" s="347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8" t="str">
        <f>E9</f>
        <v>SO-102 - Polní cesta H4</v>
      </c>
      <c r="F80" s="348"/>
      <c r="G80" s="348"/>
      <c r="H80" s="348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28" t="s">
        <v>23</v>
      </c>
      <c r="J82" s="58" t="str">
        <f>IF(J12="","",J12)</f>
        <v>23. 3. 2023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E15</f>
        <v>ČR-SPÚ, Pobočka Ústí nad Orlicí</v>
      </c>
      <c r="G84" s="35"/>
      <c r="H84" s="35"/>
      <c r="I84" s="28" t="s">
        <v>31</v>
      </c>
      <c r="J84" s="31" t="str">
        <f>E21</f>
        <v>Agroprojekce Litomyšl, s.r.o.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28" t="s">
        <v>34</v>
      </c>
      <c r="J85" s="31" t="str">
        <f>E24</f>
        <v xml:space="preserve"> 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107</v>
      </c>
      <c r="D87" s="148" t="s">
        <v>56</v>
      </c>
      <c r="E87" s="148" t="s">
        <v>52</v>
      </c>
      <c r="F87" s="148" t="s">
        <v>53</v>
      </c>
      <c r="G87" s="148" t="s">
        <v>108</v>
      </c>
      <c r="H87" s="148" t="s">
        <v>109</v>
      </c>
      <c r="I87" s="148" t="s">
        <v>110</v>
      </c>
      <c r="J87" s="148" t="s">
        <v>95</v>
      </c>
      <c r="K87" s="149" t="s">
        <v>111</v>
      </c>
      <c r="L87" s="150"/>
      <c r="M87" s="67" t="s">
        <v>19</v>
      </c>
      <c r="N87" s="68" t="s">
        <v>41</v>
      </c>
      <c r="O87" s="68" t="s">
        <v>112</v>
      </c>
      <c r="P87" s="68" t="s">
        <v>113</v>
      </c>
      <c r="Q87" s="68" t="s">
        <v>114</v>
      </c>
      <c r="R87" s="68" t="s">
        <v>115</v>
      </c>
      <c r="S87" s="68" t="s">
        <v>116</v>
      </c>
      <c r="T87" s="69" t="s">
        <v>117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9" customHeight="1">
      <c r="A88" s="33"/>
      <c r="B88" s="34"/>
      <c r="C88" s="74" t="s">
        <v>118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</f>
        <v>0</v>
      </c>
      <c r="Q88" s="71"/>
      <c r="R88" s="153">
        <f>R89</f>
        <v>5539.5388258899993</v>
      </c>
      <c r="S88" s="71"/>
      <c r="T88" s="154">
        <f>T89</f>
        <v>72.744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96</v>
      </c>
      <c r="BK88" s="155">
        <f>BK89</f>
        <v>0</v>
      </c>
    </row>
    <row r="89" spans="1:65" s="12" customFormat="1" ht="25.9" customHeight="1">
      <c r="B89" s="156"/>
      <c r="C89" s="157"/>
      <c r="D89" s="158" t="s">
        <v>70</v>
      </c>
      <c r="E89" s="159" t="s">
        <v>119</v>
      </c>
      <c r="F89" s="159" t="s">
        <v>120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P90+P211+P221+P236+P295+P320+P366+P393</f>
        <v>0</v>
      </c>
      <c r="Q89" s="164"/>
      <c r="R89" s="165">
        <f>R90+R211+R221+R236+R295+R320+R366+R393</f>
        <v>5539.5388258899993</v>
      </c>
      <c r="S89" s="164"/>
      <c r="T89" s="166">
        <f>T90+T211+T221+T236+T295+T320+T366+T393</f>
        <v>72.744</v>
      </c>
      <c r="AR89" s="167" t="s">
        <v>79</v>
      </c>
      <c r="AT89" s="168" t="s">
        <v>70</v>
      </c>
      <c r="AU89" s="168" t="s">
        <v>71</v>
      </c>
      <c r="AY89" s="167" t="s">
        <v>121</v>
      </c>
      <c r="BK89" s="169">
        <f>BK90+BK211+BK221+BK236+BK295+BK320+BK366+BK393</f>
        <v>0</v>
      </c>
    </row>
    <row r="90" spans="1:65" s="12" customFormat="1" ht="22.9" customHeight="1">
      <c r="B90" s="156"/>
      <c r="C90" s="157"/>
      <c r="D90" s="158" t="s">
        <v>70</v>
      </c>
      <c r="E90" s="170" t="s">
        <v>79</v>
      </c>
      <c r="F90" s="170" t="s">
        <v>122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SUM(P91:P210)</f>
        <v>0</v>
      </c>
      <c r="Q90" s="164"/>
      <c r="R90" s="165">
        <f>SUM(R91:R210)</f>
        <v>0.53923500000000002</v>
      </c>
      <c r="S90" s="164"/>
      <c r="T90" s="166">
        <f>SUM(T91:T210)</f>
        <v>60.143999999999998</v>
      </c>
      <c r="AR90" s="167" t="s">
        <v>79</v>
      </c>
      <c r="AT90" s="168" t="s">
        <v>70</v>
      </c>
      <c r="AU90" s="168" t="s">
        <v>79</v>
      </c>
      <c r="AY90" s="167" t="s">
        <v>121</v>
      </c>
      <c r="BK90" s="169">
        <f>SUM(BK91:BK210)</f>
        <v>0</v>
      </c>
    </row>
    <row r="91" spans="1:65" s="2" customFormat="1" ht="16.5" customHeight="1">
      <c r="A91" s="33"/>
      <c r="B91" s="34"/>
      <c r="C91" s="172" t="s">
        <v>79</v>
      </c>
      <c r="D91" s="172" t="s">
        <v>123</v>
      </c>
      <c r="E91" s="173" t="s">
        <v>124</v>
      </c>
      <c r="F91" s="174" t="s">
        <v>125</v>
      </c>
      <c r="G91" s="175" t="s">
        <v>126</v>
      </c>
      <c r="H91" s="176">
        <v>1.766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129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131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1.25">
      <c r="A93" s="33"/>
      <c r="B93" s="34"/>
      <c r="C93" s="35"/>
      <c r="D93" s="190" t="s">
        <v>132</v>
      </c>
      <c r="E93" s="35"/>
      <c r="F93" s="191" t="s">
        <v>133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82</v>
      </c>
    </row>
    <row r="94" spans="1:65" s="13" customFormat="1" ht="11.25">
      <c r="B94" s="192"/>
      <c r="C94" s="193"/>
      <c r="D94" s="185" t="s">
        <v>134</v>
      </c>
      <c r="E94" s="194" t="s">
        <v>19</v>
      </c>
      <c r="F94" s="195" t="s">
        <v>135</v>
      </c>
      <c r="G94" s="193"/>
      <c r="H94" s="196">
        <v>1.766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134</v>
      </c>
      <c r="AU94" s="202" t="s">
        <v>82</v>
      </c>
      <c r="AV94" s="13" t="s">
        <v>82</v>
      </c>
      <c r="AW94" s="13" t="s">
        <v>33</v>
      </c>
      <c r="AX94" s="13" t="s">
        <v>79</v>
      </c>
      <c r="AY94" s="202" t="s">
        <v>121</v>
      </c>
    </row>
    <row r="95" spans="1:65" s="2" customFormat="1" ht="21.75" customHeight="1">
      <c r="A95" s="33"/>
      <c r="B95" s="34"/>
      <c r="C95" s="172" t="s">
        <v>82</v>
      </c>
      <c r="D95" s="172" t="s">
        <v>123</v>
      </c>
      <c r="E95" s="173" t="s">
        <v>136</v>
      </c>
      <c r="F95" s="174" t="s">
        <v>137</v>
      </c>
      <c r="G95" s="175" t="s">
        <v>126</v>
      </c>
      <c r="H95" s="176">
        <v>125.3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0.28999999999999998</v>
      </c>
      <c r="T95" s="182">
        <f>S95*H95</f>
        <v>36.336999999999996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138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139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140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141</v>
      </c>
      <c r="G98" s="193"/>
      <c r="H98" s="196">
        <v>125.3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16.5" customHeight="1">
      <c r="A99" s="33"/>
      <c r="B99" s="34"/>
      <c r="C99" s="172" t="s">
        <v>142</v>
      </c>
      <c r="D99" s="172" t="s">
        <v>123</v>
      </c>
      <c r="E99" s="173" t="s">
        <v>143</v>
      </c>
      <c r="F99" s="174" t="s">
        <v>144</v>
      </c>
      <c r="G99" s="175" t="s">
        <v>126</v>
      </c>
      <c r="H99" s="176">
        <v>125.3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9.8000000000000004E-2</v>
      </c>
      <c r="T99" s="182">
        <f>S99*H99</f>
        <v>12.279400000000001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145</v>
      </c>
    </row>
    <row r="100" spans="1:65" s="2" customFormat="1" ht="19.5">
      <c r="A100" s="33"/>
      <c r="B100" s="34"/>
      <c r="C100" s="35"/>
      <c r="D100" s="185" t="s">
        <v>130</v>
      </c>
      <c r="E100" s="35"/>
      <c r="F100" s="186" t="s">
        <v>146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147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2" customFormat="1" ht="21.75" customHeight="1">
      <c r="A102" s="33"/>
      <c r="B102" s="34"/>
      <c r="C102" s="172" t="s">
        <v>128</v>
      </c>
      <c r="D102" s="172" t="s">
        <v>123</v>
      </c>
      <c r="E102" s="173" t="s">
        <v>148</v>
      </c>
      <c r="F102" s="174" t="s">
        <v>149</v>
      </c>
      <c r="G102" s="175" t="s">
        <v>126</v>
      </c>
      <c r="H102" s="176">
        <v>125.3</v>
      </c>
      <c r="I102" s="177"/>
      <c r="J102" s="178">
        <f>ROUND(I102*H102,2)</f>
        <v>0</v>
      </c>
      <c r="K102" s="174" t="s">
        <v>127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4.0000000000000003E-5</v>
      </c>
      <c r="R102" s="181">
        <f>Q102*H102</f>
        <v>5.012E-3</v>
      </c>
      <c r="S102" s="181">
        <v>9.1999999999999998E-2</v>
      </c>
      <c r="T102" s="182">
        <f>S102*H102</f>
        <v>11.5276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128</v>
      </c>
      <c r="AT102" s="183" t="s">
        <v>123</v>
      </c>
      <c r="AU102" s="183" t="s">
        <v>82</v>
      </c>
      <c r="AY102" s="16" t="s">
        <v>121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128</v>
      </c>
      <c r="BM102" s="183" t="s">
        <v>150</v>
      </c>
    </row>
    <row r="103" spans="1:65" s="2" customFormat="1" ht="19.5">
      <c r="A103" s="33"/>
      <c r="B103" s="34"/>
      <c r="C103" s="35"/>
      <c r="D103" s="185" t="s">
        <v>130</v>
      </c>
      <c r="E103" s="35"/>
      <c r="F103" s="186" t="s">
        <v>151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2" customFormat="1" ht="11.25">
      <c r="A104" s="33"/>
      <c r="B104" s="34"/>
      <c r="C104" s="35"/>
      <c r="D104" s="190" t="s">
        <v>132</v>
      </c>
      <c r="E104" s="35"/>
      <c r="F104" s="191" t="s">
        <v>152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132</v>
      </c>
      <c r="AU104" s="16" t="s">
        <v>82</v>
      </c>
    </row>
    <row r="105" spans="1:65" s="13" customFormat="1" ht="11.25">
      <c r="B105" s="192"/>
      <c r="C105" s="193"/>
      <c r="D105" s="185" t="s">
        <v>134</v>
      </c>
      <c r="E105" s="194" t="s">
        <v>19</v>
      </c>
      <c r="F105" s="195" t="s">
        <v>141</v>
      </c>
      <c r="G105" s="193"/>
      <c r="H105" s="196">
        <v>125.3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134</v>
      </c>
      <c r="AU105" s="202" t="s">
        <v>82</v>
      </c>
      <c r="AV105" s="13" t="s">
        <v>82</v>
      </c>
      <c r="AW105" s="13" t="s">
        <v>33</v>
      </c>
      <c r="AX105" s="13" t="s">
        <v>79</v>
      </c>
      <c r="AY105" s="202" t="s">
        <v>121</v>
      </c>
    </row>
    <row r="106" spans="1:65" s="2" customFormat="1" ht="16.5" customHeight="1">
      <c r="A106" s="33"/>
      <c r="B106" s="34"/>
      <c r="C106" s="172" t="s">
        <v>153</v>
      </c>
      <c r="D106" s="172" t="s">
        <v>123</v>
      </c>
      <c r="E106" s="173" t="s">
        <v>154</v>
      </c>
      <c r="F106" s="174" t="s">
        <v>155</v>
      </c>
      <c r="G106" s="175" t="s">
        <v>156</v>
      </c>
      <c r="H106" s="176">
        <v>13.5</v>
      </c>
      <c r="I106" s="177"/>
      <c r="J106" s="178">
        <f>ROUND(I106*H106,2)</f>
        <v>0</v>
      </c>
      <c r="K106" s="174" t="s">
        <v>127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3.6900000000000002E-2</v>
      </c>
      <c r="R106" s="181">
        <f>Q106*H106</f>
        <v>0.49815000000000004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128</v>
      </c>
      <c r="AT106" s="183" t="s">
        <v>123</v>
      </c>
      <c r="AU106" s="183" t="s">
        <v>82</v>
      </c>
      <c r="AY106" s="16" t="s">
        <v>121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128</v>
      </c>
      <c r="BM106" s="183" t="s">
        <v>157</v>
      </c>
    </row>
    <row r="107" spans="1:65" s="2" customFormat="1" ht="29.25">
      <c r="A107" s="33"/>
      <c r="B107" s="34"/>
      <c r="C107" s="35"/>
      <c r="D107" s="185" t="s">
        <v>130</v>
      </c>
      <c r="E107" s="35"/>
      <c r="F107" s="186" t="s">
        <v>158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130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132</v>
      </c>
      <c r="E108" s="35"/>
      <c r="F108" s="191" t="s">
        <v>159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132</v>
      </c>
      <c r="AU108" s="16" t="s">
        <v>82</v>
      </c>
    </row>
    <row r="109" spans="1:65" s="13" customFormat="1" ht="11.25">
      <c r="B109" s="192"/>
      <c r="C109" s="193"/>
      <c r="D109" s="185" t="s">
        <v>134</v>
      </c>
      <c r="E109" s="194" t="s">
        <v>19</v>
      </c>
      <c r="F109" s="195" t="s">
        <v>160</v>
      </c>
      <c r="G109" s="193"/>
      <c r="H109" s="196">
        <v>13.5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134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121</v>
      </c>
    </row>
    <row r="110" spans="1:65" s="2" customFormat="1" ht="16.5" customHeight="1">
      <c r="A110" s="33"/>
      <c r="B110" s="34"/>
      <c r="C110" s="172" t="s">
        <v>161</v>
      </c>
      <c r="D110" s="172" t="s">
        <v>123</v>
      </c>
      <c r="E110" s="173" t="s">
        <v>162</v>
      </c>
      <c r="F110" s="174" t="s">
        <v>163</v>
      </c>
      <c r="G110" s="175" t="s">
        <v>126</v>
      </c>
      <c r="H110" s="176">
        <v>5562.1</v>
      </c>
      <c r="I110" s="177"/>
      <c r="J110" s="178">
        <f>ROUND(I110*H110,2)</f>
        <v>0</v>
      </c>
      <c r="K110" s="174" t="s">
        <v>127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128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128</v>
      </c>
      <c r="BM110" s="183" t="s">
        <v>164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165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11.25">
      <c r="A112" s="33"/>
      <c r="B112" s="34"/>
      <c r="C112" s="35"/>
      <c r="D112" s="190" t="s">
        <v>132</v>
      </c>
      <c r="E112" s="35"/>
      <c r="F112" s="191" t="s">
        <v>166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132</v>
      </c>
      <c r="AU112" s="16" t="s">
        <v>82</v>
      </c>
    </row>
    <row r="113" spans="1:65" s="13" customFormat="1" ht="11.25">
      <c r="B113" s="192"/>
      <c r="C113" s="193"/>
      <c r="D113" s="185" t="s">
        <v>134</v>
      </c>
      <c r="E113" s="194" t="s">
        <v>19</v>
      </c>
      <c r="F113" s="195" t="s">
        <v>167</v>
      </c>
      <c r="G113" s="193"/>
      <c r="H113" s="196">
        <v>5243.4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134</v>
      </c>
      <c r="AU113" s="202" t="s">
        <v>82</v>
      </c>
      <c r="AV113" s="13" t="s">
        <v>82</v>
      </c>
      <c r="AW113" s="13" t="s">
        <v>33</v>
      </c>
      <c r="AX113" s="13" t="s">
        <v>71</v>
      </c>
      <c r="AY113" s="202" t="s">
        <v>121</v>
      </c>
    </row>
    <row r="114" spans="1:65" s="13" customFormat="1" ht="11.25">
      <c r="B114" s="192"/>
      <c r="C114" s="193"/>
      <c r="D114" s="185" t="s">
        <v>134</v>
      </c>
      <c r="E114" s="194" t="s">
        <v>19</v>
      </c>
      <c r="F114" s="195" t="s">
        <v>168</v>
      </c>
      <c r="G114" s="193"/>
      <c r="H114" s="196">
        <v>193.7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134</v>
      </c>
      <c r="AU114" s="202" t="s">
        <v>82</v>
      </c>
      <c r="AV114" s="13" t="s">
        <v>82</v>
      </c>
      <c r="AW114" s="13" t="s">
        <v>33</v>
      </c>
      <c r="AX114" s="13" t="s">
        <v>71</v>
      </c>
      <c r="AY114" s="202" t="s">
        <v>121</v>
      </c>
    </row>
    <row r="115" spans="1:65" s="13" customFormat="1" ht="11.25">
      <c r="B115" s="192"/>
      <c r="C115" s="193"/>
      <c r="D115" s="185" t="s">
        <v>134</v>
      </c>
      <c r="E115" s="194" t="s">
        <v>19</v>
      </c>
      <c r="F115" s="195" t="s">
        <v>169</v>
      </c>
      <c r="G115" s="193"/>
      <c r="H115" s="196">
        <v>125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134</v>
      </c>
      <c r="AU115" s="202" t="s">
        <v>82</v>
      </c>
      <c r="AV115" s="13" t="s">
        <v>82</v>
      </c>
      <c r="AW115" s="13" t="s">
        <v>33</v>
      </c>
      <c r="AX115" s="13" t="s">
        <v>71</v>
      </c>
      <c r="AY115" s="202" t="s">
        <v>121</v>
      </c>
    </row>
    <row r="116" spans="1:65" s="2" customFormat="1" ht="21.75" customHeight="1">
      <c r="A116" s="33"/>
      <c r="B116" s="34"/>
      <c r="C116" s="172" t="s">
        <v>170</v>
      </c>
      <c r="D116" s="172" t="s">
        <v>123</v>
      </c>
      <c r="E116" s="173" t="s">
        <v>171</v>
      </c>
      <c r="F116" s="174" t="s">
        <v>172</v>
      </c>
      <c r="G116" s="175" t="s">
        <v>173</v>
      </c>
      <c r="H116" s="176">
        <v>368.48</v>
      </c>
      <c r="I116" s="177"/>
      <c r="J116" s="178">
        <f>ROUND(I116*H116,2)</f>
        <v>0</v>
      </c>
      <c r="K116" s="174" t="s">
        <v>127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128</v>
      </c>
      <c r="AT116" s="183" t="s">
        <v>123</v>
      </c>
      <c r="AU116" s="183" t="s">
        <v>82</v>
      </c>
      <c r="AY116" s="16" t="s">
        <v>121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128</v>
      </c>
      <c r="BM116" s="183" t="s">
        <v>174</v>
      </c>
    </row>
    <row r="117" spans="1:65" s="2" customFormat="1" ht="11.25">
      <c r="A117" s="33"/>
      <c r="B117" s="34"/>
      <c r="C117" s="35"/>
      <c r="D117" s="185" t="s">
        <v>130</v>
      </c>
      <c r="E117" s="35"/>
      <c r="F117" s="186" t="s">
        <v>175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130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132</v>
      </c>
      <c r="E118" s="35"/>
      <c r="F118" s="191" t="s">
        <v>176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82</v>
      </c>
    </row>
    <row r="119" spans="1:65" s="13" customFormat="1" ht="11.25">
      <c r="B119" s="192"/>
      <c r="C119" s="193"/>
      <c r="D119" s="185" t="s">
        <v>134</v>
      </c>
      <c r="E119" s="194" t="s">
        <v>19</v>
      </c>
      <c r="F119" s="195" t="s">
        <v>177</v>
      </c>
      <c r="G119" s="193"/>
      <c r="H119" s="196">
        <v>336.84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134</v>
      </c>
      <c r="AU119" s="202" t="s">
        <v>82</v>
      </c>
      <c r="AV119" s="13" t="s">
        <v>82</v>
      </c>
      <c r="AW119" s="13" t="s">
        <v>33</v>
      </c>
      <c r="AX119" s="13" t="s">
        <v>71</v>
      </c>
      <c r="AY119" s="202" t="s">
        <v>121</v>
      </c>
    </row>
    <row r="120" spans="1:65" s="13" customFormat="1" ht="11.25">
      <c r="B120" s="192"/>
      <c r="C120" s="193"/>
      <c r="D120" s="185" t="s">
        <v>134</v>
      </c>
      <c r="E120" s="194" t="s">
        <v>19</v>
      </c>
      <c r="F120" s="195" t="s">
        <v>178</v>
      </c>
      <c r="G120" s="193"/>
      <c r="H120" s="196">
        <v>31.64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134</v>
      </c>
      <c r="AU120" s="202" t="s">
        <v>82</v>
      </c>
      <c r="AV120" s="13" t="s">
        <v>82</v>
      </c>
      <c r="AW120" s="13" t="s">
        <v>33</v>
      </c>
      <c r="AX120" s="13" t="s">
        <v>71</v>
      </c>
      <c r="AY120" s="202" t="s">
        <v>121</v>
      </c>
    </row>
    <row r="121" spans="1:65" s="2" customFormat="1" ht="24.2" customHeight="1">
      <c r="A121" s="33"/>
      <c r="B121" s="34"/>
      <c r="C121" s="172" t="s">
        <v>179</v>
      </c>
      <c r="D121" s="172" t="s">
        <v>123</v>
      </c>
      <c r="E121" s="173" t="s">
        <v>180</v>
      </c>
      <c r="F121" s="174" t="s">
        <v>181</v>
      </c>
      <c r="G121" s="175" t="s">
        <v>173</v>
      </c>
      <c r="H121" s="176">
        <v>1127.2</v>
      </c>
      <c r="I121" s="177"/>
      <c r="J121" s="178">
        <f>ROUND(I121*H121,2)</f>
        <v>0</v>
      </c>
      <c r="K121" s="174" t="s">
        <v>127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128</v>
      </c>
      <c r="AT121" s="183" t="s">
        <v>123</v>
      </c>
      <c r="AU121" s="183" t="s">
        <v>82</v>
      </c>
      <c r="AY121" s="16" t="s">
        <v>121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128</v>
      </c>
      <c r="BM121" s="183" t="s">
        <v>182</v>
      </c>
    </row>
    <row r="122" spans="1:65" s="2" customFormat="1" ht="11.25">
      <c r="A122" s="33"/>
      <c r="B122" s="34"/>
      <c r="C122" s="35"/>
      <c r="D122" s="185" t="s">
        <v>130</v>
      </c>
      <c r="E122" s="35"/>
      <c r="F122" s="186" t="s">
        <v>183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132</v>
      </c>
      <c r="E123" s="35"/>
      <c r="F123" s="191" t="s">
        <v>184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82</v>
      </c>
    </row>
    <row r="124" spans="1:65" s="13" customFormat="1" ht="11.25">
      <c r="B124" s="192"/>
      <c r="C124" s="193"/>
      <c r="D124" s="185" t="s">
        <v>134</v>
      </c>
      <c r="E124" s="194" t="s">
        <v>19</v>
      </c>
      <c r="F124" s="195" t="s">
        <v>185</v>
      </c>
      <c r="G124" s="193"/>
      <c r="H124" s="196">
        <v>1084.2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134</v>
      </c>
      <c r="AU124" s="202" t="s">
        <v>82</v>
      </c>
      <c r="AV124" s="13" t="s">
        <v>82</v>
      </c>
      <c r="AW124" s="13" t="s">
        <v>33</v>
      </c>
      <c r="AX124" s="13" t="s">
        <v>71</v>
      </c>
      <c r="AY124" s="202" t="s">
        <v>121</v>
      </c>
    </row>
    <row r="125" spans="1:65" s="13" customFormat="1" ht="11.25">
      <c r="B125" s="192"/>
      <c r="C125" s="193"/>
      <c r="D125" s="185" t="s">
        <v>134</v>
      </c>
      <c r="E125" s="194" t="s">
        <v>19</v>
      </c>
      <c r="F125" s="195" t="s">
        <v>186</v>
      </c>
      <c r="G125" s="193"/>
      <c r="H125" s="196">
        <v>26.2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134</v>
      </c>
      <c r="AU125" s="202" t="s">
        <v>82</v>
      </c>
      <c r="AV125" s="13" t="s">
        <v>82</v>
      </c>
      <c r="AW125" s="13" t="s">
        <v>33</v>
      </c>
      <c r="AX125" s="13" t="s">
        <v>71</v>
      </c>
      <c r="AY125" s="202" t="s">
        <v>121</v>
      </c>
    </row>
    <row r="126" spans="1:65" s="13" customFormat="1" ht="11.25">
      <c r="B126" s="192"/>
      <c r="C126" s="193"/>
      <c r="D126" s="185" t="s">
        <v>134</v>
      </c>
      <c r="E126" s="194" t="s">
        <v>19</v>
      </c>
      <c r="F126" s="195" t="s">
        <v>187</v>
      </c>
      <c r="G126" s="193"/>
      <c r="H126" s="196">
        <v>16.8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134</v>
      </c>
      <c r="AU126" s="202" t="s">
        <v>82</v>
      </c>
      <c r="AV126" s="13" t="s">
        <v>82</v>
      </c>
      <c r="AW126" s="13" t="s">
        <v>33</v>
      </c>
      <c r="AX126" s="13" t="s">
        <v>71</v>
      </c>
      <c r="AY126" s="202" t="s">
        <v>121</v>
      </c>
    </row>
    <row r="127" spans="1:65" s="2" customFormat="1" ht="16.5" customHeight="1">
      <c r="A127" s="33"/>
      <c r="B127" s="34"/>
      <c r="C127" s="172" t="s">
        <v>188</v>
      </c>
      <c r="D127" s="172" t="s">
        <v>123</v>
      </c>
      <c r="E127" s="173" t="s">
        <v>189</v>
      </c>
      <c r="F127" s="174" t="s">
        <v>190</v>
      </c>
      <c r="G127" s="175" t="s">
        <v>126</v>
      </c>
      <c r="H127" s="176">
        <v>1.766</v>
      </c>
      <c r="I127" s="177"/>
      <c r="J127" s="178">
        <f>ROUND(I127*H127,2)</f>
        <v>0</v>
      </c>
      <c r="K127" s="174" t="s">
        <v>127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128</v>
      </c>
      <c r="AT127" s="183" t="s">
        <v>123</v>
      </c>
      <c r="AU127" s="183" t="s">
        <v>82</v>
      </c>
      <c r="AY127" s="16" t="s">
        <v>121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128</v>
      </c>
      <c r="BM127" s="183" t="s">
        <v>191</v>
      </c>
    </row>
    <row r="128" spans="1:65" s="2" customFormat="1" ht="11.25">
      <c r="A128" s="33"/>
      <c r="B128" s="34"/>
      <c r="C128" s="35"/>
      <c r="D128" s="185" t="s">
        <v>130</v>
      </c>
      <c r="E128" s="35"/>
      <c r="F128" s="186" t="s">
        <v>192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130</v>
      </c>
      <c r="AU128" s="16" t="s">
        <v>82</v>
      </c>
    </row>
    <row r="129" spans="1:65" s="2" customFormat="1" ht="11.25">
      <c r="A129" s="33"/>
      <c r="B129" s="34"/>
      <c r="C129" s="35"/>
      <c r="D129" s="190" t="s">
        <v>132</v>
      </c>
      <c r="E129" s="35"/>
      <c r="F129" s="191" t="s">
        <v>193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82</v>
      </c>
    </row>
    <row r="130" spans="1:65" s="13" customFormat="1" ht="11.25">
      <c r="B130" s="192"/>
      <c r="C130" s="193"/>
      <c r="D130" s="185" t="s">
        <v>134</v>
      </c>
      <c r="E130" s="194" t="s">
        <v>19</v>
      </c>
      <c r="F130" s="195" t="s">
        <v>194</v>
      </c>
      <c r="G130" s="193"/>
      <c r="H130" s="196">
        <v>1.766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134</v>
      </c>
      <c r="AU130" s="202" t="s">
        <v>82</v>
      </c>
      <c r="AV130" s="13" t="s">
        <v>82</v>
      </c>
      <c r="AW130" s="13" t="s">
        <v>33</v>
      </c>
      <c r="AX130" s="13" t="s">
        <v>79</v>
      </c>
      <c r="AY130" s="202" t="s">
        <v>121</v>
      </c>
    </row>
    <row r="131" spans="1:65" s="2" customFormat="1" ht="16.5" customHeight="1">
      <c r="A131" s="33"/>
      <c r="B131" s="34"/>
      <c r="C131" s="172" t="s">
        <v>195</v>
      </c>
      <c r="D131" s="172" t="s">
        <v>123</v>
      </c>
      <c r="E131" s="173" t="s">
        <v>196</v>
      </c>
      <c r="F131" s="174" t="s">
        <v>197</v>
      </c>
      <c r="G131" s="175" t="s">
        <v>173</v>
      </c>
      <c r="H131" s="176">
        <v>1.7</v>
      </c>
      <c r="I131" s="177"/>
      <c r="J131" s="178">
        <f>ROUND(I131*H131,2)</f>
        <v>0</v>
      </c>
      <c r="K131" s="174" t="s">
        <v>127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128</v>
      </c>
      <c r="AT131" s="183" t="s">
        <v>123</v>
      </c>
      <c r="AU131" s="183" t="s">
        <v>82</v>
      </c>
      <c r="AY131" s="16" t="s">
        <v>121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128</v>
      </c>
      <c r="BM131" s="183" t="s">
        <v>198</v>
      </c>
    </row>
    <row r="132" spans="1:65" s="2" customFormat="1" ht="19.5">
      <c r="A132" s="33"/>
      <c r="B132" s="34"/>
      <c r="C132" s="35"/>
      <c r="D132" s="185" t="s">
        <v>130</v>
      </c>
      <c r="E132" s="35"/>
      <c r="F132" s="186" t="s">
        <v>199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132</v>
      </c>
      <c r="E133" s="35"/>
      <c r="F133" s="191" t="s">
        <v>200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82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201</v>
      </c>
      <c r="G134" s="193"/>
      <c r="H134" s="196">
        <v>0.5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71</v>
      </c>
      <c r="AY134" s="202" t="s">
        <v>121</v>
      </c>
    </row>
    <row r="135" spans="1:65" s="13" customFormat="1" ht="11.25">
      <c r="B135" s="192"/>
      <c r="C135" s="193"/>
      <c r="D135" s="185" t="s">
        <v>134</v>
      </c>
      <c r="E135" s="194" t="s">
        <v>19</v>
      </c>
      <c r="F135" s="195" t="s">
        <v>202</v>
      </c>
      <c r="G135" s="193"/>
      <c r="H135" s="196">
        <v>1.2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134</v>
      </c>
      <c r="AU135" s="202" t="s">
        <v>82</v>
      </c>
      <c r="AV135" s="13" t="s">
        <v>82</v>
      </c>
      <c r="AW135" s="13" t="s">
        <v>33</v>
      </c>
      <c r="AX135" s="13" t="s">
        <v>71</v>
      </c>
      <c r="AY135" s="202" t="s">
        <v>121</v>
      </c>
    </row>
    <row r="136" spans="1:65" s="2" customFormat="1" ht="21.75" customHeight="1">
      <c r="A136" s="33"/>
      <c r="B136" s="34"/>
      <c r="C136" s="172" t="s">
        <v>203</v>
      </c>
      <c r="D136" s="172" t="s">
        <v>123</v>
      </c>
      <c r="E136" s="173" t="s">
        <v>204</v>
      </c>
      <c r="F136" s="174" t="s">
        <v>205</v>
      </c>
      <c r="G136" s="175" t="s">
        <v>173</v>
      </c>
      <c r="H136" s="176">
        <v>78.400000000000006</v>
      </c>
      <c r="I136" s="177"/>
      <c r="J136" s="178">
        <f>ROUND(I136*H136,2)</f>
        <v>0</v>
      </c>
      <c r="K136" s="174" t="s">
        <v>127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128</v>
      </c>
      <c r="AT136" s="183" t="s">
        <v>123</v>
      </c>
      <c r="AU136" s="183" t="s">
        <v>82</v>
      </c>
      <c r="AY136" s="16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128</v>
      </c>
      <c r="BM136" s="183" t="s">
        <v>206</v>
      </c>
    </row>
    <row r="137" spans="1:65" s="2" customFormat="1" ht="19.5">
      <c r="A137" s="33"/>
      <c r="B137" s="34"/>
      <c r="C137" s="35"/>
      <c r="D137" s="185" t="s">
        <v>130</v>
      </c>
      <c r="E137" s="35"/>
      <c r="F137" s="186" t="s">
        <v>207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132</v>
      </c>
      <c r="E138" s="35"/>
      <c r="F138" s="191" t="s">
        <v>208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82</v>
      </c>
    </row>
    <row r="139" spans="1:65" s="13" customFormat="1" ht="11.25">
      <c r="B139" s="192"/>
      <c r="C139" s="193"/>
      <c r="D139" s="185" t="s">
        <v>134</v>
      </c>
      <c r="E139" s="194" t="s">
        <v>19</v>
      </c>
      <c r="F139" s="195" t="s">
        <v>209</v>
      </c>
      <c r="G139" s="193"/>
      <c r="H139" s="196">
        <v>78.400000000000006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134</v>
      </c>
      <c r="AU139" s="202" t="s">
        <v>82</v>
      </c>
      <c r="AV139" s="13" t="s">
        <v>82</v>
      </c>
      <c r="AW139" s="13" t="s">
        <v>33</v>
      </c>
      <c r="AX139" s="13" t="s">
        <v>79</v>
      </c>
      <c r="AY139" s="202" t="s">
        <v>121</v>
      </c>
    </row>
    <row r="140" spans="1:65" s="2" customFormat="1" ht="21.75" customHeight="1">
      <c r="A140" s="33"/>
      <c r="B140" s="34"/>
      <c r="C140" s="172" t="s">
        <v>210</v>
      </c>
      <c r="D140" s="172" t="s">
        <v>123</v>
      </c>
      <c r="E140" s="173" t="s">
        <v>211</v>
      </c>
      <c r="F140" s="174" t="s">
        <v>212</v>
      </c>
      <c r="G140" s="175" t="s">
        <v>173</v>
      </c>
      <c r="H140" s="176">
        <v>22.61</v>
      </c>
      <c r="I140" s="177"/>
      <c r="J140" s="178">
        <f>ROUND(I140*H140,2)</f>
        <v>0</v>
      </c>
      <c r="K140" s="174" t="s">
        <v>127</v>
      </c>
      <c r="L140" s="38"/>
      <c r="M140" s="179" t="s">
        <v>19</v>
      </c>
      <c r="N140" s="180" t="s">
        <v>42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128</v>
      </c>
      <c r="AT140" s="183" t="s">
        <v>123</v>
      </c>
      <c r="AU140" s="183" t="s">
        <v>82</v>
      </c>
      <c r="AY140" s="16" t="s">
        <v>121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79</v>
      </c>
      <c r="BK140" s="184">
        <f>ROUND(I140*H140,2)</f>
        <v>0</v>
      </c>
      <c r="BL140" s="16" t="s">
        <v>128</v>
      </c>
      <c r="BM140" s="183" t="s">
        <v>213</v>
      </c>
    </row>
    <row r="141" spans="1:65" s="2" customFormat="1" ht="19.5">
      <c r="A141" s="33"/>
      <c r="B141" s="34"/>
      <c r="C141" s="35"/>
      <c r="D141" s="185" t="s">
        <v>130</v>
      </c>
      <c r="E141" s="35"/>
      <c r="F141" s="186" t="s">
        <v>214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130</v>
      </c>
      <c r="AU141" s="16" t="s">
        <v>82</v>
      </c>
    </row>
    <row r="142" spans="1:65" s="2" customFormat="1" ht="11.25">
      <c r="A142" s="33"/>
      <c r="B142" s="34"/>
      <c r="C142" s="35"/>
      <c r="D142" s="190" t="s">
        <v>132</v>
      </c>
      <c r="E142" s="35"/>
      <c r="F142" s="191" t="s">
        <v>215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82</v>
      </c>
    </row>
    <row r="143" spans="1:65" s="13" customFormat="1" ht="11.25">
      <c r="B143" s="192"/>
      <c r="C143" s="193"/>
      <c r="D143" s="185" t="s">
        <v>134</v>
      </c>
      <c r="E143" s="194" t="s">
        <v>19</v>
      </c>
      <c r="F143" s="195" t="s">
        <v>216</v>
      </c>
      <c r="G143" s="193"/>
      <c r="H143" s="196">
        <v>1.2150000000000001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134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121</v>
      </c>
    </row>
    <row r="144" spans="1:65" s="13" customFormat="1" ht="11.25">
      <c r="B144" s="192"/>
      <c r="C144" s="193"/>
      <c r="D144" s="185" t="s">
        <v>134</v>
      </c>
      <c r="E144" s="194" t="s">
        <v>19</v>
      </c>
      <c r="F144" s="195" t="s">
        <v>217</v>
      </c>
      <c r="G144" s="193"/>
      <c r="H144" s="196">
        <v>6.5449999999999999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134</v>
      </c>
      <c r="AU144" s="202" t="s">
        <v>82</v>
      </c>
      <c r="AV144" s="13" t="s">
        <v>82</v>
      </c>
      <c r="AW144" s="13" t="s">
        <v>33</v>
      </c>
      <c r="AX144" s="13" t="s">
        <v>71</v>
      </c>
      <c r="AY144" s="202" t="s">
        <v>121</v>
      </c>
    </row>
    <row r="145" spans="1:65" s="13" customFormat="1" ht="11.25">
      <c r="B145" s="192"/>
      <c r="C145" s="193"/>
      <c r="D145" s="185" t="s">
        <v>134</v>
      </c>
      <c r="E145" s="194" t="s">
        <v>19</v>
      </c>
      <c r="F145" s="195" t="s">
        <v>218</v>
      </c>
      <c r="G145" s="193"/>
      <c r="H145" s="196">
        <v>14.85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134</v>
      </c>
      <c r="AU145" s="202" t="s">
        <v>82</v>
      </c>
      <c r="AV145" s="13" t="s">
        <v>82</v>
      </c>
      <c r="AW145" s="13" t="s">
        <v>33</v>
      </c>
      <c r="AX145" s="13" t="s">
        <v>71</v>
      </c>
      <c r="AY145" s="202" t="s">
        <v>121</v>
      </c>
    </row>
    <row r="146" spans="1:65" s="2" customFormat="1" ht="16.5" customHeight="1">
      <c r="A146" s="33"/>
      <c r="B146" s="34"/>
      <c r="C146" s="172" t="s">
        <v>219</v>
      </c>
      <c r="D146" s="172" t="s">
        <v>123</v>
      </c>
      <c r="E146" s="173" t="s">
        <v>220</v>
      </c>
      <c r="F146" s="174" t="s">
        <v>221</v>
      </c>
      <c r="G146" s="175" t="s">
        <v>173</v>
      </c>
      <c r="H146" s="176">
        <v>14.85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222</v>
      </c>
    </row>
    <row r="147" spans="1:65" s="2" customFormat="1" ht="19.5">
      <c r="A147" s="33"/>
      <c r="B147" s="34"/>
      <c r="C147" s="35"/>
      <c r="D147" s="185" t="s">
        <v>130</v>
      </c>
      <c r="E147" s="35"/>
      <c r="F147" s="186" t="s">
        <v>223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132</v>
      </c>
      <c r="E148" s="35"/>
      <c r="F148" s="191" t="s">
        <v>224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82</v>
      </c>
    </row>
    <row r="149" spans="1:65" s="13" customFormat="1" ht="11.25">
      <c r="B149" s="192"/>
      <c r="C149" s="193"/>
      <c r="D149" s="185" t="s">
        <v>134</v>
      </c>
      <c r="E149" s="194" t="s">
        <v>19</v>
      </c>
      <c r="F149" s="195" t="s">
        <v>218</v>
      </c>
      <c r="G149" s="193"/>
      <c r="H149" s="196">
        <v>14.85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134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121</v>
      </c>
    </row>
    <row r="150" spans="1:65" s="2" customFormat="1" ht="21.75" customHeight="1">
      <c r="A150" s="33"/>
      <c r="B150" s="34"/>
      <c r="C150" s="172" t="s">
        <v>225</v>
      </c>
      <c r="D150" s="172" t="s">
        <v>123</v>
      </c>
      <c r="E150" s="173" t="s">
        <v>226</v>
      </c>
      <c r="F150" s="174" t="s">
        <v>227</v>
      </c>
      <c r="G150" s="175" t="s">
        <v>173</v>
      </c>
      <c r="H150" s="176">
        <v>782.6</v>
      </c>
      <c r="I150" s="177"/>
      <c r="J150" s="178">
        <f>ROUND(I150*H150,2)</f>
        <v>0</v>
      </c>
      <c r="K150" s="174" t="s">
        <v>127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128</v>
      </c>
      <c r="AT150" s="183" t="s">
        <v>123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228</v>
      </c>
    </row>
    <row r="151" spans="1:65" s="2" customFormat="1" ht="19.5">
      <c r="A151" s="33"/>
      <c r="B151" s="34"/>
      <c r="C151" s="35"/>
      <c r="D151" s="185" t="s">
        <v>130</v>
      </c>
      <c r="E151" s="35"/>
      <c r="F151" s="186" t="s">
        <v>229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132</v>
      </c>
      <c r="E152" s="35"/>
      <c r="F152" s="191" t="s">
        <v>230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82</v>
      </c>
    </row>
    <row r="153" spans="1:65" s="13" customFormat="1" ht="11.25">
      <c r="B153" s="192"/>
      <c r="C153" s="193"/>
      <c r="D153" s="185" t="s">
        <v>134</v>
      </c>
      <c r="E153" s="194" t="s">
        <v>19</v>
      </c>
      <c r="F153" s="195" t="s">
        <v>231</v>
      </c>
      <c r="G153" s="193"/>
      <c r="H153" s="196">
        <v>782.6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134</v>
      </c>
      <c r="AU153" s="202" t="s">
        <v>82</v>
      </c>
      <c r="AV153" s="13" t="s">
        <v>82</v>
      </c>
      <c r="AW153" s="13" t="s">
        <v>33</v>
      </c>
      <c r="AX153" s="13" t="s">
        <v>79</v>
      </c>
      <c r="AY153" s="202" t="s">
        <v>121</v>
      </c>
    </row>
    <row r="154" spans="1:65" s="2" customFormat="1" ht="21.75" customHeight="1">
      <c r="A154" s="33"/>
      <c r="B154" s="34"/>
      <c r="C154" s="172" t="s">
        <v>8</v>
      </c>
      <c r="D154" s="172" t="s">
        <v>123</v>
      </c>
      <c r="E154" s="173" t="s">
        <v>232</v>
      </c>
      <c r="F154" s="174" t="s">
        <v>233</v>
      </c>
      <c r="G154" s="175" t="s">
        <v>173</v>
      </c>
      <c r="H154" s="176">
        <v>1746.3</v>
      </c>
      <c r="I154" s="177"/>
      <c r="J154" s="178">
        <f>ROUND(I154*H154,2)</f>
        <v>0</v>
      </c>
      <c r="K154" s="174" t="s">
        <v>127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128</v>
      </c>
      <c r="AT154" s="183" t="s">
        <v>123</v>
      </c>
      <c r="AU154" s="183" t="s">
        <v>82</v>
      </c>
      <c r="AY154" s="16" t="s">
        <v>121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128</v>
      </c>
      <c r="BM154" s="183" t="s">
        <v>234</v>
      </c>
    </row>
    <row r="155" spans="1:65" s="2" customFormat="1" ht="19.5">
      <c r="A155" s="33"/>
      <c r="B155" s="34"/>
      <c r="C155" s="35"/>
      <c r="D155" s="185" t="s">
        <v>130</v>
      </c>
      <c r="E155" s="35"/>
      <c r="F155" s="186" t="s">
        <v>235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130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132</v>
      </c>
      <c r="E156" s="35"/>
      <c r="F156" s="191" t="s">
        <v>236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132</v>
      </c>
      <c r="AU156" s="16" t="s">
        <v>82</v>
      </c>
    </row>
    <row r="157" spans="1:65" s="13" customFormat="1" ht="11.25">
      <c r="B157" s="192"/>
      <c r="C157" s="193"/>
      <c r="D157" s="185" t="s">
        <v>134</v>
      </c>
      <c r="E157" s="194" t="s">
        <v>19</v>
      </c>
      <c r="F157" s="195" t="s">
        <v>237</v>
      </c>
      <c r="G157" s="193"/>
      <c r="H157" s="196">
        <v>937.3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134</v>
      </c>
      <c r="AU157" s="202" t="s">
        <v>82</v>
      </c>
      <c r="AV157" s="13" t="s">
        <v>82</v>
      </c>
      <c r="AW157" s="13" t="s">
        <v>33</v>
      </c>
      <c r="AX157" s="13" t="s">
        <v>71</v>
      </c>
      <c r="AY157" s="202" t="s">
        <v>121</v>
      </c>
    </row>
    <row r="158" spans="1:65" s="13" customFormat="1" ht="11.25">
      <c r="B158" s="192"/>
      <c r="C158" s="193"/>
      <c r="D158" s="185" t="s">
        <v>134</v>
      </c>
      <c r="E158" s="194" t="s">
        <v>19</v>
      </c>
      <c r="F158" s="195" t="s">
        <v>238</v>
      </c>
      <c r="G158" s="193"/>
      <c r="H158" s="196">
        <v>440.5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134</v>
      </c>
      <c r="AU158" s="202" t="s">
        <v>82</v>
      </c>
      <c r="AV158" s="13" t="s">
        <v>82</v>
      </c>
      <c r="AW158" s="13" t="s">
        <v>33</v>
      </c>
      <c r="AX158" s="13" t="s">
        <v>71</v>
      </c>
      <c r="AY158" s="202" t="s">
        <v>121</v>
      </c>
    </row>
    <row r="159" spans="1:65" s="13" customFormat="1" ht="11.25">
      <c r="B159" s="192"/>
      <c r="C159" s="193"/>
      <c r="D159" s="185" t="s">
        <v>134</v>
      </c>
      <c r="E159" s="194" t="s">
        <v>19</v>
      </c>
      <c r="F159" s="195" t="s">
        <v>239</v>
      </c>
      <c r="G159" s="193"/>
      <c r="H159" s="196">
        <v>368.5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134</v>
      </c>
      <c r="AU159" s="202" t="s">
        <v>82</v>
      </c>
      <c r="AV159" s="13" t="s">
        <v>82</v>
      </c>
      <c r="AW159" s="13" t="s">
        <v>33</v>
      </c>
      <c r="AX159" s="13" t="s">
        <v>71</v>
      </c>
      <c r="AY159" s="202" t="s">
        <v>121</v>
      </c>
    </row>
    <row r="160" spans="1:65" s="2" customFormat="1" ht="16.5" customHeight="1">
      <c r="A160" s="33"/>
      <c r="B160" s="34"/>
      <c r="C160" s="172" t="s">
        <v>240</v>
      </c>
      <c r="D160" s="172" t="s">
        <v>123</v>
      </c>
      <c r="E160" s="173" t="s">
        <v>241</v>
      </c>
      <c r="F160" s="174" t="s">
        <v>242</v>
      </c>
      <c r="G160" s="175" t="s">
        <v>173</v>
      </c>
      <c r="H160" s="176">
        <v>15.8</v>
      </c>
      <c r="I160" s="177"/>
      <c r="J160" s="178">
        <f>ROUND(I160*H160,2)</f>
        <v>0</v>
      </c>
      <c r="K160" s="174" t="s">
        <v>127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128</v>
      </c>
      <c r="AT160" s="183" t="s">
        <v>123</v>
      </c>
      <c r="AU160" s="183" t="s">
        <v>82</v>
      </c>
      <c r="AY160" s="16" t="s">
        <v>121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128</v>
      </c>
      <c r="BM160" s="183" t="s">
        <v>243</v>
      </c>
    </row>
    <row r="161" spans="1:65" s="2" customFormat="1" ht="19.5">
      <c r="A161" s="33"/>
      <c r="B161" s="34"/>
      <c r="C161" s="35"/>
      <c r="D161" s="185" t="s">
        <v>130</v>
      </c>
      <c r="E161" s="35"/>
      <c r="F161" s="186" t="s">
        <v>244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130</v>
      </c>
      <c r="AU161" s="16" t="s">
        <v>82</v>
      </c>
    </row>
    <row r="162" spans="1:65" s="2" customFormat="1" ht="11.25">
      <c r="A162" s="33"/>
      <c r="B162" s="34"/>
      <c r="C162" s="35"/>
      <c r="D162" s="190" t="s">
        <v>132</v>
      </c>
      <c r="E162" s="35"/>
      <c r="F162" s="191" t="s">
        <v>245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82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246</v>
      </c>
      <c r="G163" s="193"/>
      <c r="H163" s="196">
        <v>15.8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79</v>
      </c>
      <c r="AY163" s="202" t="s">
        <v>121</v>
      </c>
    </row>
    <row r="164" spans="1:65" s="2" customFormat="1" ht="16.5" customHeight="1">
      <c r="A164" s="33"/>
      <c r="B164" s="34"/>
      <c r="C164" s="172" t="s">
        <v>247</v>
      </c>
      <c r="D164" s="172" t="s">
        <v>123</v>
      </c>
      <c r="E164" s="173" t="s">
        <v>248</v>
      </c>
      <c r="F164" s="174" t="s">
        <v>249</v>
      </c>
      <c r="G164" s="175" t="s">
        <v>173</v>
      </c>
      <c r="H164" s="176">
        <v>937.31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250</v>
      </c>
    </row>
    <row r="165" spans="1:65" s="2" customFormat="1" ht="19.5">
      <c r="A165" s="33"/>
      <c r="B165" s="34"/>
      <c r="C165" s="35"/>
      <c r="D165" s="185" t="s">
        <v>130</v>
      </c>
      <c r="E165" s="35"/>
      <c r="F165" s="186" t="s">
        <v>251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252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13" customFormat="1" ht="11.25">
      <c r="B167" s="192"/>
      <c r="C167" s="193"/>
      <c r="D167" s="185" t="s">
        <v>134</v>
      </c>
      <c r="E167" s="194" t="s">
        <v>19</v>
      </c>
      <c r="F167" s="195" t="s">
        <v>253</v>
      </c>
      <c r="G167" s="193"/>
      <c r="H167" s="196">
        <v>937.31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134</v>
      </c>
      <c r="AU167" s="202" t="s">
        <v>82</v>
      </c>
      <c r="AV167" s="13" t="s">
        <v>82</v>
      </c>
      <c r="AW167" s="13" t="s">
        <v>33</v>
      </c>
      <c r="AX167" s="13" t="s">
        <v>79</v>
      </c>
      <c r="AY167" s="202" t="s">
        <v>121</v>
      </c>
    </row>
    <row r="168" spans="1:65" s="2" customFormat="1" ht="16.5" customHeight="1">
      <c r="A168" s="33"/>
      <c r="B168" s="34"/>
      <c r="C168" s="172" t="s">
        <v>254</v>
      </c>
      <c r="D168" s="172" t="s">
        <v>123</v>
      </c>
      <c r="E168" s="173" t="s">
        <v>255</v>
      </c>
      <c r="F168" s="174" t="s">
        <v>256</v>
      </c>
      <c r="G168" s="175" t="s">
        <v>173</v>
      </c>
      <c r="H168" s="176">
        <v>782.6</v>
      </c>
      <c r="I168" s="177"/>
      <c r="J168" s="178">
        <f>ROUND(I168*H168,2)</f>
        <v>0</v>
      </c>
      <c r="K168" s="174" t="s">
        <v>127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128</v>
      </c>
      <c r="AT168" s="183" t="s">
        <v>123</v>
      </c>
      <c r="AU168" s="183" t="s">
        <v>82</v>
      </c>
      <c r="AY168" s="16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128</v>
      </c>
      <c r="BM168" s="183" t="s">
        <v>257</v>
      </c>
    </row>
    <row r="169" spans="1:65" s="2" customFormat="1" ht="19.5">
      <c r="A169" s="33"/>
      <c r="B169" s="34"/>
      <c r="C169" s="35"/>
      <c r="D169" s="185" t="s">
        <v>130</v>
      </c>
      <c r="E169" s="35"/>
      <c r="F169" s="186" t="s">
        <v>258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132</v>
      </c>
      <c r="E170" s="35"/>
      <c r="F170" s="191" t="s">
        <v>259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82</v>
      </c>
    </row>
    <row r="171" spans="1:65" s="13" customFormat="1" ht="11.25">
      <c r="B171" s="192"/>
      <c r="C171" s="193"/>
      <c r="D171" s="185" t="s">
        <v>134</v>
      </c>
      <c r="E171" s="194" t="s">
        <v>19</v>
      </c>
      <c r="F171" s="195" t="s">
        <v>260</v>
      </c>
      <c r="G171" s="193"/>
      <c r="H171" s="196">
        <v>686.6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134</v>
      </c>
      <c r="AU171" s="202" t="s">
        <v>82</v>
      </c>
      <c r="AV171" s="13" t="s">
        <v>82</v>
      </c>
      <c r="AW171" s="13" t="s">
        <v>33</v>
      </c>
      <c r="AX171" s="13" t="s">
        <v>71</v>
      </c>
      <c r="AY171" s="202" t="s">
        <v>121</v>
      </c>
    </row>
    <row r="172" spans="1:65" s="13" customFormat="1" ht="11.25">
      <c r="B172" s="192"/>
      <c r="C172" s="193"/>
      <c r="D172" s="185" t="s">
        <v>134</v>
      </c>
      <c r="E172" s="194" t="s">
        <v>19</v>
      </c>
      <c r="F172" s="195" t="s">
        <v>261</v>
      </c>
      <c r="G172" s="193"/>
      <c r="H172" s="196">
        <v>87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134</v>
      </c>
      <c r="AU172" s="202" t="s">
        <v>82</v>
      </c>
      <c r="AV172" s="13" t="s">
        <v>82</v>
      </c>
      <c r="AW172" s="13" t="s">
        <v>33</v>
      </c>
      <c r="AX172" s="13" t="s">
        <v>71</v>
      </c>
      <c r="AY172" s="202" t="s">
        <v>121</v>
      </c>
    </row>
    <row r="173" spans="1:65" s="13" customFormat="1" ht="11.25">
      <c r="B173" s="192"/>
      <c r="C173" s="193"/>
      <c r="D173" s="185" t="s">
        <v>134</v>
      </c>
      <c r="E173" s="194" t="s">
        <v>19</v>
      </c>
      <c r="F173" s="195" t="s">
        <v>262</v>
      </c>
      <c r="G173" s="193"/>
      <c r="H173" s="196">
        <v>9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134</v>
      </c>
      <c r="AU173" s="202" t="s">
        <v>82</v>
      </c>
      <c r="AV173" s="13" t="s">
        <v>82</v>
      </c>
      <c r="AW173" s="13" t="s">
        <v>33</v>
      </c>
      <c r="AX173" s="13" t="s">
        <v>71</v>
      </c>
      <c r="AY173" s="202" t="s">
        <v>121</v>
      </c>
    </row>
    <row r="174" spans="1:65" s="2" customFormat="1" ht="16.5" customHeight="1">
      <c r="A174" s="33"/>
      <c r="B174" s="34"/>
      <c r="C174" s="172" t="s">
        <v>263</v>
      </c>
      <c r="D174" s="172" t="s">
        <v>123</v>
      </c>
      <c r="E174" s="173" t="s">
        <v>264</v>
      </c>
      <c r="F174" s="174" t="s">
        <v>265</v>
      </c>
      <c r="G174" s="175" t="s">
        <v>173</v>
      </c>
      <c r="H174" s="176">
        <v>1746.3</v>
      </c>
      <c r="I174" s="177"/>
      <c r="J174" s="178">
        <f>ROUND(I174*H174,2)</f>
        <v>0</v>
      </c>
      <c r="K174" s="174" t="s">
        <v>127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128</v>
      </c>
      <c r="AT174" s="183" t="s">
        <v>123</v>
      </c>
      <c r="AU174" s="183" t="s">
        <v>82</v>
      </c>
      <c r="AY174" s="16" t="s">
        <v>121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128</v>
      </c>
      <c r="BM174" s="183" t="s">
        <v>266</v>
      </c>
    </row>
    <row r="175" spans="1:65" s="2" customFormat="1" ht="11.25">
      <c r="A175" s="33"/>
      <c r="B175" s="34"/>
      <c r="C175" s="35"/>
      <c r="D175" s="185" t="s">
        <v>130</v>
      </c>
      <c r="E175" s="35"/>
      <c r="F175" s="186" t="s">
        <v>267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130</v>
      </c>
      <c r="AU175" s="16" t="s">
        <v>82</v>
      </c>
    </row>
    <row r="176" spans="1:65" s="2" customFormat="1" ht="11.25">
      <c r="A176" s="33"/>
      <c r="B176" s="34"/>
      <c r="C176" s="35"/>
      <c r="D176" s="190" t="s">
        <v>132</v>
      </c>
      <c r="E176" s="35"/>
      <c r="F176" s="191" t="s">
        <v>268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82</v>
      </c>
    </row>
    <row r="177" spans="1:65" s="13" customFormat="1" ht="11.25">
      <c r="B177" s="192"/>
      <c r="C177" s="193"/>
      <c r="D177" s="185" t="s">
        <v>134</v>
      </c>
      <c r="E177" s="194" t="s">
        <v>19</v>
      </c>
      <c r="F177" s="195" t="s">
        <v>269</v>
      </c>
      <c r="G177" s="193"/>
      <c r="H177" s="196">
        <v>937.3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134</v>
      </c>
      <c r="AU177" s="202" t="s">
        <v>82</v>
      </c>
      <c r="AV177" s="13" t="s">
        <v>82</v>
      </c>
      <c r="AW177" s="13" t="s">
        <v>33</v>
      </c>
      <c r="AX177" s="13" t="s">
        <v>71</v>
      </c>
      <c r="AY177" s="202" t="s">
        <v>121</v>
      </c>
    </row>
    <row r="178" spans="1:65" s="13" customFormat="1" ht="11.25">
      <c r="B178" s="192"/>
      <c r="C178" s="193"/>
      <c r="D178" s="185" t="s">
        <v>134</v>
      </c>
      <c r="E178" s="194" t="s">
        <v>19</v>
      </c>
      <c r="F178" s="195" t="s">
        <v>270</v>
      </c>
      <c r="G178" s="193"/>
      <c r="H178" s="196">
        <v>440.5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134</v>
      </c>
      <c r="AU178" s="202" t="s">
        <v>82</v>
      </c>
      <c r="AV178" s="13" t="s">
        <v>82</v>
      </c>
      <c r="AW178" s="13" t="s">
        <v>33</v>
      </c>
      <c r="AX178" s="13" t="s">
        <v>71</v>
      </c>
      <c r="AY178" s="202" t="s">
        <v>121</v>
      </c>
    </row>
    <row r="179" spans="1:65" s="13" customFormat="1" ht="11.25">
      <c r="B179" s="192"/>
      <c r="C179" s="193"/>
      <c r="D179" s="185" t="s">
        <v>134</v>
      </c>
      <c r="E179" s="194" t="s">
        <v>19</v>
      </c>
      <c r="F179" s="195" t="s">
        <v>271</v>
      </c>
      <c r="G179" s="193"/>
      <c r="H179" s="196">
        <v>368.5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134</v>
      </c>
      <c r="AU179" s="202" t="s">
        <v>82</v>
      </c>
      <c r="AV179" s="13" t="s">
        <v>82</v>
      </c>
      <c r="AW179" s="13" t="s">
        <v>33</v>
      </c>
      <c r="AX179" s="13" t="s">
        <v>71</v>
      </c>
      <c r="AY179" s="202" t="s">
        <v>121</v>
      </c>
    </row>
    <row r="180" spans="1:65" s="2" customFormat="1" ht="16.5" customHeight="1">
      <c r="A180" s="33"/>
      <c r="B180" s="34"/>
      <c r="C180" s="172" t="s">
        <v>272</v>
      </c>
      <c r="D180" s="172" t="s">
        <v>123</v>
      </c>
      <c r="E180" s="173" t="s">
        <v>273</v>
      </c>
      <c r="F180" s="174" t="s">
        <v>274</v>
      </c>
      <c r="G180" s="175" t="s">
        <v>173</v>
      </c>
      <c r="H180" s="176">
        <v>6.8179999999999996</v>
      </c>
      <c r="I180" s="177"/>
      <c r="J180" s="178">
        <f>ROUND(I180*H180,2)</f>
        <v>0</v>
      </c>
      <c r="K180" s="174" t="s">
        <v>127</v>
      </c>
      <c r="L180" s="38"/>
      <c r="M180" s="179" t="s">
        <v>19</v>
      </c>
      <c r="N180" s="180" t="s">
        <v>42</v>
      </c>
      <c r="O180" s="63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128</v>
      </c>
      <c r="AT180" s="183" t="s">
        <v>123</v>
      </c>
      <c r="AU180" s="183" t="s">
        <v>82</v>
      </c>
      <c r="AY180" s="16" t="s">
        <v>121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79</v>
      </c>
      <c r="BK180" s="184">
        <f>ROUND(I180*H180,2)</f>
        <v>0</v>
      </c>
      <c r="BL180" s="16" t="s">
        <v>128</v>
      </c>
      <c r="BM180" s="183" t="s">
        <v>275</v>
      </c>
    </row>
    <row r="181" spans="1:65" s="2" customFormat="1" ht="19.5">
      <c r="A181" s="33"/>
      <c r="B181" s="34"/>
      <c r="C181" s="35"/>
      <c r="D181" s="185" t="s">
        <v>130</v>
      </c>
      <c r="E181" s="35"/>
      <c r="F181" s="186" t="s">
        <v>276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130</v>
      </c>
      <c r="AU181" s="16" t="s">
        <v>82</v>
      </c>
    </row>
    <row r="182" spans="1:65" s="2" customFormat="1" ht="11.25">
      <c r="A182" s="33"/>
      <c r="B182" s="34"/>
      <c r="C182" s="35"/>
      <c r="D182" s="190" t="s">
        <v>132</v>
      </c>
      <c r="E182" s="35"/>
      <c r="F182" s="191" t="s">
        <v>277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132</v>
      </c>
      <c r="AU182" s="16" t="s">
        <v>82</v>
      </c>
    </row>
    <row r="183" spans="1:65" s="13" customFormat="1" ht="11.25">
      <c r="B183" s="192"/>
      <c r="C183" s="193"/>
      <c r="D183" s="185" t="s">
        <v>134</v>
      </c>
      <c r="E183" s="194" t="s">
        <v>19</v>
      </c>
      <c r="F183" s="195" t="s">
        <v>278</v>
      </c>
      <c r="G183" s="193"/>
      <c r="H183" s="196">
        <v>0.54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134</v>
      </c>
      <c r="AU183" s="202" t="s">
        <v>82</v>
      </c>
      <c r="AV183" s="13" t="s">
        <v>82</v>
      </c>
      <c r="AW183" s="13" t="s">
        <v>33</v>
      </c>
      <c r="AX183" s="13" t="s">
        <v>71</v>
      </c>
      <c r="AY183" s="202" t="s">
        <v>121</v>
      </c>
    </row>
    <row r="184" spans="1:65" s="13" customFormat="1" ht="11.25">
      <c r="B184" s="192"/>
      <c r="C184" s="193"/>
      <c r="D184" s="185" t="s">
        <v>134</v>
      </c>
      <c r="E184" s="194" t="s">
        <v>19</v>
      </c>
      <c r="F184" s="195" t="s">
        <v>279</v>
      </c>
      <c r="G184" s="193"/>
      <c r="H184" s="196">
        <v>6.2779999999999996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134</v>
      </c>
      <c r="AU184" s="202" t="s">
        <v>82</v>
      </c>
      <c r="AV184" s="13" t="s">
        <v>82</v>
      </c>
      <c r="AW184" s="13" t="s">
        <v>33</v>
      </c>
      <c r="AX184" s="13" t="s">
        <v>71</v>
      </c>
      <c r="AY184" s="202" t="s">
        <v>121</v>
      </c>
    </row>
    <row r="185" spans="1:65" s="2" customFormat="1" ht="16.5" customHeight="1">
      <c r="A185" s="33"/>
      <c r="B185" s="34"/>
      <c r="C185" s="172" t="s">
        <v>7</v>
      </c>
      <c r="D185" s="172" t="s">
        <v>123</v>
      </c>
      <c r="E185" s="173" t="s">
        <v>280</v>
      </c>
      <c r="F185" s="174" t="s">
        <v>281</v>
      </c>
      <c r="G185" s="175" t="s">
        <v>126</v>
      </c>
      <c r="H185" s="176">
        <v>1751.1</v>
      </c>
      <c r="I185" s="177"/>
      <c r="J185" s="178">
        <f>ROUND(I185*H185,2)</f>
        <v>0</v>
      </c>
      <c r="K185" s="174" t="s">
        <v>127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128</v>
      </c>
      <c r="AT185" s="183" t="s">
        <v>123</v>
      </c>
      <c r="AU185" s="183" t="s">
        <v>82</v>
      </c>
      <c r="AY185" s="16" t="s">
        <v>121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128</v>
      </c>
      <c r="BM185" s="183" t="s">
        <v>282</v>
      </c>
    </row>
    <row r="186" spans="1:65" s="2" customFormat="1" ht="11.25">
      <c r="A186" s="33"/>
      <c r="B186" s="34"/>
      <c r="C186" s="35"/>
      <c r="D186" s="185" t="s">
        <v>130</v>
      </c>
      <c r="E186" s="35"/>
      <c r="F186" s="186" t="s">
        <v>283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130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132</v>
      </c>
      <c r="E187" s="35"/>
      <c r="F187" s="191" t="s">
        <v>284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82</v>
      </c>
    </row>
    <row r="188" spans="1:65" s="13" customFormat="1" ht="11.25">
      <c r="B188" s="192"/>
      <c r="C188" s="193"/>
      <c r="D188" s="185" t="s">
        <v>134</v>
      </c>
      <c r="E188" s="194" t="s">
        <v>19</v>
      </c>
      <c r="F188" s="195" t="s">
        <v>285</v>
      </c>
      <c r="G188" s="193"/>
      <c r="H188" s="196">
        <v>1751.1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134</v>
      </c>
      <c r="AU188" s="202" t="s">
        <v>82</v>
      </c>
      <c r="AV188" s="13" t="s">
        <v>82</v>
      </c>
      <c r="AW188" s="13" t="s">
        <v>33</v>
      </c>
      <c r="AX188" s="13" t="s">
        <v>79</v>
      </c>
      <c r="AY188" s="202" t="s">
        <v>121</v>
      </c>
    </row>
    <row r="189" spans="1:65" s="2" customFormat="1" ht="16.5" customHeight="1">
      <c r="A189" s="33"/>
      <c r="B189" s="34"/>
      <c r="C189" s="203" t="s">
        <v>286</v>
      </c>
      <c r="D189" s="203" t="s">
        <v>287</v>
      </c>
      <c r="E189" s="204" t="s">
        <v>288</v>
      </c>
      <c r="F189" s="205" t="s">
        <v>289</v>
      </c>
      <c r="G189" s="206" t="s">
        <v>290</v>
      </c>
      <c r="H189" s="207">
        <v>36.073</v>
      </c>
      <c r="I189" s="208"/>
      <c r="J189" s="209">
        <f>ROUND(I189*H189,2)</f>
        <v>0</v>
      </c>
      <c r="K189" s="205" t="s">
        <v>127</v>
      </c>
      <c r="L189" s="210"/>
      <c r="M189" s="211" t="s">
        <v>19</v>
      </c>
      <c r="N189" s="212" t="s">
        <v>42</v>
      </c>
      <c r="O189" s="63"/>
      <c r="P189" s="181">
        <f>O189*H189</f>
        <v>0</v>
      </c>
      <c r="Q189" s="181">
        <v>1E-3</v>
      </c>
      <c r="R189" s="181">
        <f>Q189*H189</f>
        <v>3.6073000000000001E-2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179</v>
      </c>
      <c r="AT189" s="183" t="s">
        <v>287</v>
      </c>
      <c r="AU189" s="183" t="s">
        <v>82</v>
      </c>
      <c r="AY189" s="16" t="s">
        <v>121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128</v>
      </c>
      <c r="BM189" s="183" t="s">
        <v>291</v>
      </c>
    </row>
    <row r="190" spans="1:65" s="2" customFormat="1" ht="11.25">
      <c r="A190" s="33"/>
      <c r="B190" s="34"/>
      <c r="C190" s="35"/>
      <c r="D190" s="185" t="s">
        <v>130</v>
      </c>
      <c r="E190" s="35"/>
      <c r="F190" s="186" t="s">
        <v>289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130</v>
      </c>
      <c r="AU190" s="16" t="s">
        <v>82</v>
      </c>
    </row>
    <row r="191" spans="1:65" s="13" customFormat="1" ht="11.25">
      <c r="B191" s="192"/>
      <c r="C191" s="193"/>
      <c r="D191" s="185" t="s">
        <v>134</v>
      </c>
      <c r="E191" s="194" t="s">
        <v>19</v>
      </c>
      <c r="F191" s="195" t="s">
        <v>292</v>
      </c>
      <c r="G191" s="193"/>
      <c r="H191" s="196">
        <v>36.073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134</v>
      </c>
      <c r="AU191" s="202" t="s">
        <v>82</v>
      </c>
      <c r="AV191" s="13" t="s">
        <v>82</v>
      </c>
      <c r="AW191" s="13" t="s">
        <v>33</v>
      </c>
      <c r="AX191" s="13" t="s">
        <v>79</v>
      </c>
      <c r="AY191" s="202" t="s">
        <v>121</v>
      </c>
    </row>
    <row r="192" spans="1:65" s="2" customFormat="1" ht="16.5" customHeight="1">
      <c r="A192" s="33"/>
      <c r="B192" s="34"/>
      <c r="C192" s="172" t="s">
        <v>293</v>
      </c>
      <c r="D192" s="172" t="s">
        <v>123</v>
      </c>
      <c r="E192" s="173" t="s">
        <v>294</v>
      </c>
      <c r="F192" s="174" t="s">
        <v>295</v>
      </c>
      <c r="G192" s="175" t="s">
        <v>126</v>
      </c>
      <c r="H192" s="176">
        <v>6325.3</v>
      </c>
      <c r="I192" s="177"/>
      <c r="J192" s="178">
        <f>ROUND(I192*H192,2)</f>
        <v>0</v>
      </c>
      <c r="K192" s="174" t="s">
        <v>127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128</v>
      </c>
      <c r="AT192" s="183" t="s">
        <v>123</v>
      </c>
      <c r="AU192" s="183" t="s">
        <v>82</v>
      </c>
      <c r="AY192" s="16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128</v>
      </c>
      <c r="BM192" s="183" t="s">
        <v>296</v>
      </c>
    </row>
    <row r="193" spans="1:65" s="2" customFormat="1" ht="11.25">
      <c r="A193" s="33"/>
      <c r="B193" s="34"/>
      <c r="C193" s="35"/>
      <c r="D193" s="185" t="s">
        <v>130</v>
      </c>
      <c r="E193" s="35"/>
      <c r="F193" s="186" t="s">
        <v>297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132</v>
      </c>
      <c r="E194" s="35"/>
      <c r="F194" s="191" t="s">
        <v>298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82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299</v>
      </c>
      <c r="G195" s="193"/>
      <c r="H195" s="196">
        <v>5744.8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71</v>
      </c>
      <c r="AY195" s="202" t="s">
        <v>121</v>
      </c>
    </row>
    <row r="196" spans="1:65" s="13" customFormat="1" ht="22.5">
      <c r="B196" s="192"/>
      <c r="C196" s="193"/>
      <c r="D196" s="185" t="s">
        <v>134</v>
      </c>
      <c r="E196" s="194" t="s">
        <v>19</v>
      </c>
      <c r="F196" s="195" t="s">
        <v>300</v>
      </c>
      <c r="G196" s="193"/>
      <c r="H196" s="196">
        <v>465.4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134</v>
      </c>
      <c r="AU196" s="202" t="s">
        <v>82</v>
      </c>
      <c r="AV196" s="13" t="s">
        <v>82</v>
      </c>
      <c r="AW196" s="13" t="s">
        <v>33</v>
      </c>
      <c r="AX196" s="13" t="s">
        <v>71</v>
      </c>
      <c r="AY196" s="202" t="s">
        <v>121</v>
      </c>
    </row>
    <row r="197" spans="1:65" s="13" customFormat="1" ht="11.25">
      <c r="B197" s="192"/>
      <c r="C197" s="193"/>
      <c r="D197" s="185" t="s">
        <v>134</v>
      </c>
      <c r="E197" s="194" t="s">
        <v>19</v>
      </c>
      <c r="F197" s="195" t="s">
        <v>301</v>
      </c>
      <c r="G197" s="193"/>
      <c r="H197" s="196">
        <v>115.1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134</v>
      </c>
      <c r="AU197" s="202" t="s">
        <v>82</v>
      </c>
      <c r="AV197" s="13" t="s">
        <v>82</v>
      </c>
      <c r="AW197" s="13" t="s">
        <v>33</v>
      </c>
      <c r="AX197" s="13" t="s">
        <v>71</v>
      </c>
      <c r="AY197" s="202" t="s">
        <v>121</v>
      </c>
    </row>
    <row r="198" spans="1:65" s="2" customFormat="1" ht="16.5" customHeight="1">
      <c r="A198" s="33"/>
      <c r="B198" s="34"/>
      <c r="C198" s="172" t="s">
        <v>302</v>
      </c>
      <c r="D198" s="172" t="s">
        <v>123</v>
      </c>
      <c r="E198" s="173" t="s">
        <v>303</v>
      </c>
      <c r="F198" s="174" t="s">
        <v>304</v>
      </c>
      <c r="G198" s="175" t="s">
        <v>126</v>
      </c>
      <c r="H198" s="176">
        <v>782.4</v>
      </c>
      <c r="I198" s="177"/>
      <c r="J198" s="178">
        <f>ROUND(I198*H198,2)</f>
        <v>0</v>
      </c>
      <c r="K198" s="174" t="s">
        <v>127</v>
      </c>
      <c r="L198" s="38"/>
      <c r="M198" s="179" t="s">
        <v>19</v>
      </c>
      <c r="N198" s="180" t="s">
        <v>42</v>
      </c>
      <c r="O198" s="63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3" t="s">
        <v>128</v>
      </c>
      <c r="AT198" s="183" t="s">
        <v>123</v>
      </c>
      <c r="AU198" s="183" t="s">
        <v>82</v>
      </c>
      <c r="AY198" s="16" t="s">
        <v>121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6" t="s">
        <v>79</v>
      </c>
      <c r="BK198" s="184">
        <f>ROUND(I198*H198,2)</f>
        <v>0</v>
      </c>
      <c r="BL198" s="16" t="s">
        <v>128</v>
      </c>
      <c r="BM198" s="183" t="s">
        <v>305</v>
      </c>
    </row>
    <row r="199" spans="1:65" s="2" customFormat="1" ht="19.5">
      <c r="A199" s="33"/>
      <c r="B199" s="34"/>
      <c r="C199" s="35"/>
      <c r="D199" s="185" t="s">
        <v>130</v>
      </c>
      <c r="E199" s="35"/>
      <c r="F199" s="186" t="s">
        <v>306</v>
      </c>
      <c r="G199" s="35"/>
      <c r="H199" s="35"/>
      <c r="I199" s="187"/>
      <c r="J199" s="35"/>
      <c r="K199" s="35"/>
      <c r="L199" s="38"/>
      <c r="M199" s="188"/>
      <c r="N199" s="189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130</v>
      </c>
      <c r="AU199" s="16" t="s">
        <v>82</v>
      </c>
    </row>
    <row r="200" spans="1:65" s="2" customFormat="1" ht="11.25">
      <c r="A200" s="33"/>
      <c r="B200" s="34"/>
      <c r="C200" s="35"/>
      <c r="D200" s="190" t="s">
        <v>132</v>
      </c>
      <c r="E200" s="35"/>
      <c r="F200" s="191" t="s">
        <v>307</v>
      </c>
      <c r="G200" s="35"/>
      <c r="H200" s="35"/>
      <c r="I200" s="187"/>
      <c r="J200" s="35"/>
      <c r="K200" s="35"/>
      <c r="L200" s="38"/>
      <c r="M200" s="188"/>
      <c r="N200" s="189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82</v>
      </c>
    </row>
    <row r="201" spans="1:65" s="13" customFormat="1" ht="11.25">
      <c r="B201" s="192"/>
      <c r="C201" s="193"/>
      <c r="D201" s="185" t="s">
        <v>134</v>
      </c>
      <c r="E201" s="194" t="s">
        <v>19</v>
      </c>
      <c r="F201" s="195" t="s">
        <v>308</v>
      </c>
      <c r="G201" s="193"/>
      <c r="H201" s="196">
        <v>782.4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134</v>
      </c>
      <c r="AU201" s="202" t="s">
        <v>82</v>
      </c>
      <c r="AV201" s="13" t="s">
        <v>82</v>
      </c>
      <c r="AW201" s="13" t="s">
        <v>33</v>
      </c>
      <c r="AX201" s="13" t="s">
        <v>79</v>
      </c>
      <c r="AY201" s="202" t="s">
        <v>121</v>
      </c>
    </row>
    <row r="202" spans="1:65" s="2" customFormat="1" ht="16.5" customHeight="1">
      <c r="A202" s="33"/>
      <c r="B202" s="34"/>
      <c r="C202" s="172" t="s">
        <v>309</v>
      </c>
      <c r="D202" s="172" t="s">
        <v>123</v>
      </c>
      <c r="E202" s="173" t="s">
        <v>310</v>
      </c>
      <c r="F202" s="174" t="s">
        <v>311</v>
      </c>
      <c r="G202" s="175" t="s">
        <v>126</v>
      </c>
      <c r="H202" s="176">
        <v>405.5</v>
      </c>
      <c r="I202" s="177"/>
      <c r="J202" s="178">
        <f>ROUND(I202*H202,2)</f>
        <v>0</v>
      </c>
      <c r="K202" s="174" t="s">
        <v>127</v>
      </c>
      <c r="L202" s="38"/>
      <c r="M202" s="179" t="s">
        <v>19</v>
      </c>
      <c r="N202" s="180" t="s">
        <v>42</v>
      </c>
      <c r="O202" s="63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3" t="s">
        <v>128</v>
      </c>
      <c r="AT202" s="183" t="s">
        <v>123</v>
      </c>
      <c r="AU202" s="183" t="s">
        <v>82</v>
      </c>
      <c r="AY202" s="16" t="s">
        <v>121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79</v>
      </c>
      <c r="BK202" s="184">
        <f>ROUND(I202*H202,2)</f>
        <v>0</v>
      </c>
      <c r="BL202" s="16" t="s">
        <v>128</v>
      </c>
      <c r="BM202" s="183" t="s">
        <v>312</v>
      </c>
    </row>
    <row r="203" spans="1:65" s="2" customFormat="1" ht="19.5">
      <c r="A203" s="33"/>
      <c r="B203" s="34"/>
      <c r="C203" s="35"/>
      <c r="D203" s="185" t="s">
        <v>130</v>
      </c>
      <c r="E203" s="35"/>
      <c r="F203" s="186" t="s">
        <v>313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130</v>
      </c>
      <c r="AU203" s="16" t="s">
        <v>82</v>
      </c>
    </row>
    <row r="204" spans="1:65" s="2" customFormat="1" ht="11.25">
      <c r="A204" s="33"/>
      <c r="B204" s="34"/>
      <c r="C204" s="35"/>
      <c r="D204" s="190" t="s">
        <v>132</v>
      </c>
      <c r="E204" s="35"/>
      <c r="F204" s="191" t="s">
        <v>314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82</v>
      </c>
    </row>
    <row r="205" spans="1:65" s="13" customFormat="1" ht="11.25">
      <c r="B205" s="192"/>
      <c r="C205" s="193"/>
      <c r="D205" s="185" t="s">
        <v>134</v>
      </c>
      <c r="E205" s="194" t="s">
        <v>19</v>
      </c>
      <c r="F205" s="195" t="s">
        <v>315</v>
      </c>
      <c r="G205" s="193"/>
      <c r="H205" s="196">
        <v>405.5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134</v>
      </c>
      <c r="AU205" s="202" t="s">
        <v>82</v>
      </c>
      <c r="AV205" s="13" t="s">
        <v>82</v>
      </c>
      <c r="AW205" s="13" t="s">
        <v>33</v>
      </c>
      <c r="AX205" s="13" t="s">
        <v>79</v>
      </c>
      <c r="AY205" s="202" t="s">
        <v>121</v>
      </c>
    </row>
    <row r="206" spans="1:65" s="2" customFormat="1" ht="16.5" customHeight="1">
      <c r="A206" s="33"/>
      <c r="B206" s="34"/>
      <c r="C206" s="172" t="s">
        <v>316</v>
      </c>
      <c r="D206" s="172" t="s">
        <v>123</v>
      </c>
      <c r="E206" s="173" t="s">
        <v>317</v>
      </c>
      <c r="F206" s="174" t="s">
        <v>318</v>
      </c>
      <c r="G206" s="175" t="s">
        <v>126</v>
      </c>
      <c r="H206" s="176">
        <v>1751.1</v>
      </c>
      <c r="I206" s="177"/>
      <c r="J206" s="178">
        <f>ROUND(I206*H206,2)</f>
        <v>0</v>
      </c>
      <c r="K206" s="174" t="s">
        <v>127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128</v>
      </c>
      <c r="AT206" s="183" t="s">
        <v>123</v>
      </c>
      <c r="AU206" s="183" t="s">
        <v>82</v>
      </c>
      <c r="AY206" s="16" t="s">
        <v>121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128</v>
      </c>
      <c r="BM206" s="183" t="s">
        <v>319</v>
      </c>
    </row>
    <row r="207" spans="1:65" s="2" customFormat="1" ht="11.25">
      <c r="A207" s="33"/>
      <c r="B207" s="34"/>
      <c r="C207" s="35"/>
      <c r="D207" s="185" t="s">
        <v>130</v>
      </c>
      <c r="E207" s="35"/>
      <c r="F207" s="186" t="s">
        <v>320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132</v>
      </c>
      <c r="E208" s="35"/>
      <c r="F208" s="191" t="s">
        <v>321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82</v>
      </c>
    </row>
    <row r="209" spans="1:65" s="2" customFormat="1" ht="19.5">
      <c r="A209" s="33"/>
      <c r="B209" s="34"/>
      <c r="C209" s="35"/>
      <c r="D209" s="185" t="s">
        <v>322</v>
      </c>
      <c r="E209" s="35"/>
      <c r="F209" s="213" t="s">
        <v>323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322</v>
      </c>
      <c r="AU209" s="16" t="s">
        <v>82</v>
      </c>
    </row>
    <row r="210" spans="1:65" s="13" customFormat="1" ht="11.25">
      <c r="B210" s="192"/>
      <c r="C210" s="193"/>
      <c r="D210" s="185" t="s">
        <v>134</v>
      </c>
      <c r="E210" s="194" t="s">
        <v>19</v>
      </c>
      <c r="F210" s="195" t="s">
        <v>285</v>
      </c>
      <c r="G210" s="193"/>
      <c r="H210" s="196">
        <v>1751.1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134</v>
      </c>
      <c r="AU210" s="202" t="s">
        <v>82</v>
      </c>
      <c r="AV210" s="13" t="s">
        <v>82</v>
      </c>
      <c r="AW210" s="13" t="s">
        <v>33</v>
      </c>
      <c r="AX210" s="13" t="s">
        <v>79</v>
      </c>
      <c r="AY210" s="202" t="s">
        <v>121</v>
      </c>
    </row>
    <row r="211" spans="1:65" s="12" customFormat="1" ht="22.9" customHeight="1">
      <c r="B211" s="156"/>
      <c r="C211" s="157"/>
      <c r="D211" s="158" t="s">
        <v>70</v>
      </c>
      <c r="E211" s="170" t="s">
        <v>82</v>
      </c>
      <c r="F211" s="170" t="s">
        <v>324</v>
      </c>
      <c r="G211" s="157"/>
      <c r="H211" s="157"/>
      <c r="I211" s="160"/>
      <c r="J211" s="171">
        <f>BK211</f>
        <v>0</v>
      </c>
      <c r="K211" s="157"/>
      <c r="L211" s="162"/>
      <c r="M211" s="163"/>
      <c r="N211" s="164"/>
      <c r="O211" s="164"/>
      <c r="P211" s="165">
        <f>SUM(P212:P220)</f>
        <v>0</v>
      </c>
      <c r="Q211" s="164"/>
      <c r="R211" s="165">
        <f>SUM(R212:R220)</f>
        <v>130.82508000000001</v>
      </c>
      <c r="S211" s="164"/>
      <c r="T211" s="166">
        <f>SUM(T212:T220)</f>
        <v>0</v>
      </c>
      <c r="AR211" s="167" t="s">
        <v>79</v>
      </c>
      <c r="AT211" s="168" t="s">
        <v>70</v>
      </c>
      <c r="AU211" s="168" t="s">
        <v>79</v>
      </c>
      <c r="AY211" s="167" t="s">
        <v>121</v>
      </c>
      <c r="BK211" s="169">
        <f>SUM(BK212:BK220)</f>
        <v>0</v>
      </c>
    </row>
    <row r="212" spans="1:65" s="2" customFormat="1" ht="16.5" customHeight="1">
      <c r="A212" s="33"/>
      <c r="B212" s="34"/>
      <c r="C212" s="172" t="s">
        <v>325</v>
      </c>
      <c r="D212" s="172" t="s">
        <v>123</v>
      </c>
      <c r="E212" s="173" t="s">
        <v>326</v>
      </c>
      <c r="F212" s="174" t="s">
        <v>327</v>
      </c>
      <c r="G212" s="175" t="s">
        <v>173</v>
      </c>
      <c r="H212" s="176">
        <v>78.400000000000006</v>
      </c>
      <c r="I212" s="177"/>
      <c r="J212" s="178">
        <f>ROUND(I212*H212,2)</f>
        <v>0</v>
      </c>
      <c r="K212" s="174" t="s">
        <v>127</v>
      </c>
      <c r="L212" s="38"/>
      <c r="M212" s="179" t="s">
        <v>19</v>
      </c>
      <c r="N212" s="180" t="s">
        <v>42</v>
      </c>
      <c r="O212" s="63"/>
      <c r="P212" s="181">
        <f>O212*H212</f>
        <v>0</v>
      </c>
      <c r="Q212" s="181">
        <v>1.665</v>
      </c>
      <c r="R212" s="181">
        <f>Q212*H212</f>
        <v>130.536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128</v>
      </c>
      <c r="AT212" s="183" t="s">
        <v>123</v>
      </c>
      <c r="AU212" s="183" t="s">
        <v>82</v>
      </c>
      <c r="AY212" s="16" t="s">
        <v>121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79</v>
      </c>
      <c r="BK212" s="184">
        <f>ROUND(I212*H212,2)</f>
        <v>0</v>
      </c>
      <c r="BL212" s="16" t="s">
        <v>128</v>
      </c>
      <c r="BM212" s="183" t="s">
        <v>328</v>
      </c>
    </row>
    <row r="213" spans="1:65" s="2" customFormat="1" ht="19.5">
      <c r="A213" s="33"/>
      <c r="B213" s="34"/>
      <c r="C213" s="35"/>
      <c r="D213" s="185" t="s">
        <v>130</v>
      </c>
      <c r="E213" s="35"/>
      <c r="F213" s="186" t="s">
        <v>329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130</v>
      </c>
      <c r="AU213" s="16" t="s">
        <v>82</v>
      </c>
    </row>
    <row r="214" spans="1:65" s="2" customFormat="1" ht="11.25">
      <c r="A214" s="33"/>
      <c r="B214" s="34"/>
      <c r="C214" s="35"/>
      <c r="D214" s="190" t="s">
        <v>132</v>
      </c>
      <c r="E214" s="35"/>
      <c r="F214" s="191" t="s">
        <v>330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132</v>
      </c>
      <c r="AU214" s="16" t="s">
        <v>82</v>
      </c>
    </row>
    <row r="215" spans="1:65" s="2" customFormat="1" ht="29.25">
      <c r="A215" s="33"/>
      <c r="B215" s="34"/>
      <c r="C215" s="35"/>
      <c r="D215" s="185" t="s">
        <v>322</v>
      </c>
      <c r="E215" s="35"/>
      <c r="F215" s="213" t="s">
        <v>331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322</v>
      </c>
      <c r="AU215" s="16" t="s">
        <v>82</v>
      </c>
    </row>
    <row r="216" spans="1:65" s="13" customFormat="1" ht="11.25">
      <c r="B216" s="192"/>
      <c r="C216" s="193"/>
      <c r="D216" s="185" t="s">
        <v>134</v>
      </c>
      <c r="E216" s="194" t="s">
        <v>19</v>
      </c>
      <c r="F216" s="195" t="s">
        <v>209</v>
      </c>
      <c r="G216" s="193"/>
      <c r="H216" s="196">
        <v>78.400000000000006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134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121</v>
      </c>
    </row>
    <row r="217" spans="1:65" s="2" customFormat="1" ht="16.5" customHeight="1">
      <c r="A217" s="33"/>
      <c r="B217" s="34"/>
      <c r="C217" s="172" t="s">
        <v>332</v>
      </c>
      <c r="D217" s="172" t="s">
        <v>123</v>
      </c>
      <c r="E217" s="173" t="s">
        <v>333</v>
      </c>
      <c r="F217" s="174" t="s">
        <v>334</v>
      </c>
      <c r="G217" s="175" t="s">
        <v>156</v>
      </c>
      <c r="H217" s="176">
        <v>396</v>
      </c>
      <c r="I217" s="177"/>
      <c r="J217" s="178">
        <f>ROUND(I217*H217,2)</f>
        <v>0</v>
      </c>
      <c r="K217" s="174" t="s">
        <v>127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7.2999999999999996E-4</v>
      </c>
      <c r="R217" s="181">
        <f>Q217*H217</f>
        <v>0.28908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128</v>
      </c>
      <c r="AT217" s="183" t="s">
        <v>123</v>
      </c>
      <c r="AU217" s="183" t="s">
        <v>82</v>
      </c>
      <c r="AY217" s="16" t="s">
        <v>121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128</v>
      </c>
      <c r="BM217" s="183" t="s">
        <v>335</v>
      </c>
    </row>
    <row r="218" spans="1:65" s="2" customFormat="1" ht="11.25">
      <c r="A218" s="33"/>
      <c r="B218" s="34"/>
      <c r="C218" s="35"/>
      <c r="D218" s="185" t="s">
        <v>130</v>
      </c>
      <c r="E218" s="35"/>
      <c r="F218" s="186" t="s">
        <v>336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132</v>
      </c>
      <c r="E219" s="35"/>
      <c r="F219" s="191" t="s">
        <v>337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82</v>
      </c>
    </row>
    <row r="220" spans="1:65" s="13" customFormat="1" ht="11.25">
      <c r="B220" s="192"/>
      <c r="C220" s="193"/>
      <c r="D220" s="185" t="s">
        <v>134</v>
      </c>
      <c r="E220" s="194" t="s">
        <v>19</v>
      </c>
      <c r="F220" s="195" t="s">
        <v>338</v>
      </c>
      <c r="G220" s="193"/>
      <c r="H220" s="196">
        <v>396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134</v>
      </c>
      <c r="AU220" s="202" t="s">
        <v>82</v>
      </c>
      <c r="AV220" s="13" t="s">
        <v>82</v>
      </c>
      <c r="AW220" s="13" t="s">
        <v>33</v>
      </c>
      <c r="AX220" s="13" t="s">
        <v>79</v>
      </c>
      <c r="AY220" s="202" t="s">
        <v>121</v>
      </c>
    </row>
    <row r="221" spans="1:65" s="12" customFormat="1" ht="22.9" customHeight="1">
      <c r="B221" s="156"/>
      <c r="C221" s="157"/>
      <c r="D221" s="158" t="s">
        <v>70</v>
      </c>
      <c r="E221" s="170" t="s">
        <v>128</v>
      </c>
      <c r="F221" s="170" t="s">
        <v>339</v>
      </c>
      <c r="G221" s="157"/>
      <c r="H221" s="157"/>
      <c r="I221" s="160"/>
      <c r="J221" s="171">
        <f>BK221</f>
        <v>0</v>
      </c>
      <c r="K221" s="157"/>
      <c r="L221" s="162"/>
      <c r="M221" s="163"/>
      <c r="N221" s="164"/>
      <c r="O221" s="164"/>
      <c r="P221" s="165">
        <f>SUM(P222:P235)</f>
        <v>0</v>
      </c>
      <c r="Q221" s="164"/>
      <c r="R221" s="165">
        <f>SUM(R222:R235)</f>
        <v>3.6460030900000002</v>
      </c>
      <c r="S221" s="164"/>
      <c r="T221" s="166">
        <f>SUM(T222:T235)</f>
        <v>0</v>
      </c>
      <c r="AR221" s="167" t="s">
        <v>79</v>
      </c>
      <c r="AT221" s="168" t="s">
        <v>70</v>
      </c>
      <c r="AU221" s="168" t="s">
        <v>79</v>
      </c>
      <c r="AY221" s="167" t="s">
        <v>121</v>
      </c>
      <c r="BK221" s="169">
        <f>SUM(BK222:BK235)</f>
        <v>0</v>
      </c>
    </row>
    <row r="222" spans="1:65" s="2" customFormat="1" ht="16.5" customHeight="1">
      <c r="A222" s="33"/>
      <c r="B222" s="34"/>
      <c r="C222" s="172" t="s">
        <v>340</v>
      </c>
      <c r="D222" s="172" t="s">
        <v>123</v>
      </c>
      <c r="E222" s="173" t="s">
        <v>341</v>
      </c>
      <c r="F222" s="174" t="s">
        <v>342</v>
      </c>
      <c r="G222" s="175" t="s">
        <v>343</v>
      </c>
      <c r="H222" s="176">
        <v>1.7000000000000001E-2</v>
      </c>
      <c r="I222" s="177"/>
      <c r="J222" s="178">
        <f>ROUND(I222*H222,2)</f>
        <v>0</v>
      </c>
      <c r="K222" s="174" t="s">
        <v>127</v>
      </c>
      <c r="L222" s="38"/>
      <c r="M222" s="179" t="s">
        <v>19</v>
      </c>
      <c r="N222" s="180" t="s">
        <v>42</v>
      </c>
      <c r="O222" s="63"/>
      <c r="P222" s="181">
        <f>O222*H222</f>
        <v>0</v>
      </c>
      <c r="Q222" s="181">
        <v>1.06277</v>
      </c>
      <c r="R222" s="181">
        <f>Q222*H222</f>
        <v>1.8067090000000001E-2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128</v>
      </c>
      <c r="AT222" s="183" t="s">
        <v>123</v>
      </c>
      <c r="AU222" s="183" t="s">
        <v>82</v>
      </c>
      <c r="AY222" s="16" t="s">
        <v>121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79</v>
      </c>
      <c r="BK222" s="184">
        <f>ROUND(I222*H222,2)</f>
        <v>0</v>
      </c>
      <c r="BL222" s="16" t="s">
        <v>128</v>
      </c>
      <c r="BM222" s="183" t="s">
        <v>344</v>
      </c>
    </row>
    <row r="223" spans="1:65" s="2" customFormat="1" ht="11.25">
      <c r="A223" s="33"/>
      <c r="B223" s="34"/>
      <c r="C223" s="35"/>
      <c r="D223" s="185" t="s">
        <v>130</v>
      </c>
      <c r="E223" s="35"/>
      <c r="F223" s="186" t="s">
        <v>345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130</v>
      </c>
      <c r="AU223" s="16" t="s">
        <v>82</v>
      </c>
    </row>
    <row r="224" spans="1:65" s="2" customFormat="1" ht="11.25">
      <c r="A224" s="33"/>
      <c r="B224" s="34"/>
      <c r="C224" s="35"/>
      <c r="D224" s="190" t="s">
        <v>132</v>
      </c>
      <c r="E224" s="35"/>
      <c r="F224" s="191" t="s">
        <v>346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132</v>
      </c>
      <c r="AU224" s="16" t="s">
        <v>82</v>
      </c>
    </row>
    <row r="225" spans="1:65" s="2" customFormat="1" ht="39">
      <c r="A225" s="33"/>
      <c r="B225" s="34"/>
      <c r="C225" s="35"/>
      <c r="D225" s="185" t="s">
        <v>322</v>
      </c>
      <c r="E225" s="35"/>
      <c r="F225" s="213" t="s">
        <v>347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322</v>
      </c>
      <c r="AU225" s="16" t="s">
        <v>82</v>
      </c>
    </row>
    <row r="226" spans="1:65" s="13" customFormat="1" ht="11.25">
      <c r="B226" s="192"/>
      <c r="C226" s="193"/>
      <c r="D226" s="185" t="s">
        <v>134</v>
      </c>
      <c r="E226" s="194" t="s">
        <v>19</v>
      </c>
      <c r="F226" s="195" t="s">
        <v>348</v>
      </c>
      <c r="G226" s="193"/>
      <c r="H226" s="196">
        <v>1.7000000000000001E-2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134</v>
      </c>
      <c r="AU226" s="202" t="s">
        <v>82</v>
      </c>
      <c r="AV226" s="13" t="s">
        <v>82</v>
      </c>
      <c r="AW226" s="13" t="s">
        <v>33</v>
      </c>
      <c r="AX226" s="13" t="s">
        <v>79</v>
      </c>
      <c r="AY226" s="202" t="s">
        <v>121</v>
      </c>
    </row>
    <row r="227" spans="1:65" s="2" customFormat="1" ht="16.5" customHeight="1">
      <c r="A227" s="33"/>
      <c r="B227" s="34"/>
      <c r="C227" s="172" t="s">
        <v>349</v>
      </c>
      <c r="D227" s="172" t="s">
        <v>123</v>
      </c>
      <c r="E227" s="173" t="s">
        <v>350</v>
      </c>
      <c r="F227" s="174" t="s">
        <v>351</v>
      </c>
      <c r="G227" s="175" t="s">
        <v>173</v>
      </c>
      <c r="H227" s="176">
        <v>1.7</v>
      </c>
      <c r="I227" s="177"/>
      <c r="J227" s="178">
        <f>ROUND(I227*H227,2)</f>
        <v>0</v>
      </c>
      <c r="K227" s="174" t="s">
        <v>127</v>
      </c>
      <c r="L227" s="38"/>
      <c r="M227" s="179" t="s">
        <v>19</v>
      </c>
      <c r="N227" s="180" t="s">
        <v>42</v>
      </c>
      <c r="O227" s="63"/>
      <c r="P227" s="181">
        <f>O227*H227</f>
        <v>0</v>
      </c>
      <c r="Q227" s="181">
        <v>2.13408</v>
      </c>
      <c r="R227" s="181">
        <f>Q227*H227</f>
        <v>3.627936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128</v>
      </c>
      <c r="AT227" s="183" t="s">
        <v>123</v>
      </c>
      <c r="AU227" s="183" t="s">
        <v>82</v>
      </c>
      <c r="AY227" s="16" t="s">
        <v>121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79</v>
      </c>
      <c r="BK227" s="184">
        <f>ROUND(I227*H227,2)</f>
        <v>0</v>
      </c>
      <c r="BL227" s="16" t="s">
        <v>128</v>
      </c>
      <c r="BM227" s="183" t="s">
        <v>352</v>
      </c>
    </row>
    <row r="228" spans="1:65" s="2" customFormat="1" ht="11.25">
      <c r="A228" s="33"/>
      <c r="B228" s="34"/>
      <c r="C228" s="35"/>
      <c r="D228" s="185" t="s">
        <v>130</v>
      </c>
      <c r="E228" s="35"/>
      <c r="F228" s="186" t="s">
        <v>353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130</v>
      </c>
      <c r="AU228" s="16" t="s">
        <v>82</v>
      </c>
    </row>
    <row r="229" spans="1:65" s="2" customFormat="1" ht="11.25">
      <c r="A229" s="33"/>
      <c r="B229" s="34"/>
      <c r="C229" s="35"/>
      <c r="D229" s="190" t="s">
        <v>132</v>
      </c>
      <c r="E229" s="35"/>
      <c r="F229" s="191" t="s">
        <v>354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82</v>
      </c>
    </row>
    <row r="230" spans="1:65" s="13" customFormat="1" ht="11.25">
      <c r="B230" s="192"/>
      <c r="C230" s="193"/>
      <c r="D230" s="185" t="s">
        <v>134</v>
      </c>
      <c r="E230" s="194" t="s">
        <v>19</v>
      </c>
      <c r="F230" s="195" t="s">
        <v>201</v>
      </c>
      <c r="G230" s="193"/>
      <c r="H230" s="196">
        <v>0.5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134</v>
      </c>
      <c r="AU230" s="202" t="s">
        <v>82</v>
      </c>
      <c r="AV230" s="13" t="s">
        <v>82</v>
      </c>
      <c r="AW230" s="13" t="s">
        <v>33</v>
      </c>
      <c r="AX230" s="13" t="s">
        <v>71</v>
      </c>
      <c r="AY230" s="202" t="s">
        <v>121</v>
      </c>
    </row>
    <row r="231" spans="1:65" s="13" customFormat="1" ht="11.25">
      <c r="B231" s="192"/>
      <c r="C231" s="193"/>
      <c r="D231" s="185" t="s">
        <v>134</v>
      </c>
      <c r="E231" s="194" t="s">
        <v>19</v>
      </c>
      <c r="F231" s="195" t="s">
        <v>355</v>
      </c>
      <c r="G231" s="193"/>
      <c r="H231" s="196">
        <v>1.2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134</v>
      </c>
      <c r="AU231" s="202" t="s">
        <v>82</v>
      </c>
      <c r="AV231" s="13" t="s">
        <v>82</v>
      </c>
      <c r="AW231" s="13" t="s">
        <v>33</v>
      </c>
      <c r="AX231" s="13" t="s">
        <v>71</v>
      </c>
      <c r="AY231" s="202" t="s">
        <v>121</v>
      </c>
    </row>
    <row r="232" spans="1:65" s="2" customFormat="1" ht="16.5" customHeight="1">
      <c r="A232" s="33"/>
      <c r="B232" s="34"/>
      <c r="C232" s="172" t="s">
        <v>356</v>
      </c>
      <c r="D232" s="172" t="s">
        <v>123</v>
      </c>
      <c r="E232" s="173" t="s">
        <v>357</v>
      </c>
      <c r="F232" s="174" t="s">
        <v>358</v>
      </c>
      <c r="G232" s="175" t="s">
        <v>126</v>
      </c>
      <c r="H232" s="176">
        <v>4.25</v>
      </c>
      <c r="I232" s="177"/>
      <c r="J232" s="178">
        <f>ROUND(I232*H232,2)</f>
        <v>0</v>
      </c>
      <c r="K232" s="174" t="s">
        <v>127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128</v>
      </c>
      <c r="AT232" s="183" t="s">
        <v>123</v>
      </c>
      <c r="AU232" s="183" t="s">
        <v>82</v>
      </c>
      <c r="AY232" s="16" t="s">
        <v>121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128</v>
      </c>
      <c r="BM232" s="183" t="s">
        <v>359</v>
      </c>
    </row>
    <row r="233" spans="1:65" s="2" customFormat="1" ht="19.5">
      <c r="A233" s="33"/>
      <c r="B233" s="34"/>
      <c r="C233" s="35"/>
      <c r="D233" s="185" t="s">
        <v>130</v>
      </c>
      <c r="E233" s="35"/>
      <c r="F233" s="186" t="s">
        <v>360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130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132</v>
      </c>
      <c r="E234" s="35"/>
      <c r="F234" s="191" t="s">
        <v>361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132</v>
      </c>
      <c r="AU234" s="16" t="s">
        <v>82</v>
      </c>
    </row>
    <row r="235" spans="1:65" s="13" customFormat="1" ht="11.25">
      <c r="B235" s="192"/>
      <c r="C235" s="193"/>
      <c r="D235" s="185" t="s">
        <v>134</v>
      </c>
      <c r="E235" s="194" t="s">
        <v>19</v>
      </c>
      <c r="F235" s="195" t="s">
        <v>362</v>
      </c>
      <c r="G235" s="193"/>
      <c r="H235" s="196">
        <v>4.25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134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121</v>
      </c>
    </row>
    <row r="236" spans="1:65" s="12" customFormat="1" ht="22.9" customHeight="1">
      <c r="B236" s="156"/>
      <c r="C236" s="157"/>
      <c r="D236" s="158" t="s">
        <v>70</v>
      </c>
      <c r="E236" s="170" t="s">
        <v>153</v>
      </c>
      <c r="F236" s="170" t="s">
        <v>363</v>
      </c>
      <c r="G236" s="157"/>
      <c r="H236" s="157"/>
      <c r="I236" s="160"/>
      <c r="J236" s="171">
        <f>BK236</f>
        <v>0</v>
      </c>
      <c r="K236" s="157"/>
      <c r="L236" s="162"/>
      <c r="M236" s="163"/>
      <c r="N236" s="164"/>
      <c r="O236" s="164"/>
      <c r="P236" s="165">
        <f>SUM(P237:P294)</f>
        <v>0</v>
      </c>
      <c r="Q236" s="164"/>
      <c r="R236" s="165">
        <f>SUM(R237:R294)</f>
        <v>5381.7015879999999</v>
      </c>
      <c r="S236" s="164"/>
      <c r="T236" s="166">
        <f>SUM(T237:T294)</f>
        <v>0</v>
      </c>
      <c r="AR236" s="167" t="s">
        <v>79</v>
      </c>
      <c r="AT236" s="168" t="s">
        <v>70</v>
      </c>
      <c r="AU236" s="168" t="s">
        <v>79</v>
      </c>
      <c r="AY236" s="167" t="s">
        <v>121</v>
      </c>
      <c r="BK236" s="169">
        <f>SUM(BK237:BK294)</f>
        <v>0</v>
      </c>
    </row>
    <row r="237" spans="1:65" s="2" customFormat="1" ht="24.2" customHeight="1">
      <c r="A237" s="33"/>
      <c r="B237" s="34"/>
      <c r="C237" s="172" t="s">
        <v>364</v>
      </c>
      <c r="D237" s="172" t="s">
        <v>123</v>
      </c>
      <c r="E237" s="173" t="s">
        <v>365</v>
      </c>
      <c r="F237" s="174" t="s">
        <v>366</v>
      </c>
      <c r="G237" s="175" t="s">
        <v>126</v>
      </c>
      <c r="H237" s="176">
        <v>6087.7</v>
      </c>
      <c r="I237" s="177"/>
      <c r="J237" s="178">
        <f>ROUND(I237*H237,2)</f>
        <v>0</v>
      </c>
      <c r="K237" s="174" t="s">
        <v>127</v>
      </c>
      <c r="L237" s="38"/>
      <c r="M237" s="179" t="s">
        <v>19</v>
      </c>
      <c r="N237" s="180" t="s">
        <v>42</v>
      </c>
      <c r="O237" s="63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128</v>
      </c>
      <c r="AT237" s="183" t="s">
        <v>123</v>
      </c>
      <c r="AU237" s="183" t="s">
        <v>82</v>
      </c>
      <c r="AY237" s="16" t="s">
        <v>121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79</v>
      </c>
      <c r="BK237" s="184">
        <f>ROUND(I237*H237,2)</f>
        <v>0</v>
      </c>
      <c r="BL237" s="16" t="s">
        <v>128</v>
      </c>
      <c r="BM237" s="183" t="s">
        <v>367</v>
      </c>
    </row>
    <row r="238" spans="1:65" s="2" customFormat="1" ht="19.5">
      <c r="A238" s="33"/>
      <c r="B238" s="34"/>
      <c r="C238" s="35"/>
      <c r="D238" s="185" t="s">
        <v>130</v>
      </c>
      <c r="E238" s="35"/>
      <c r="F238" s="186" t="s">
        <v>368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130</v>
      </c>
      <c r="AU238" s="16" t="s">
        <v>82</v>
      </c>
    </row>
    <row r="239" spans="1:65" s="2" customFormat="1" ht="11.25">
      <c r="A239" s="33"/>
      <c r="B239" s="34"/>
      <c r="C239" s="35"/>
      <c r="D239" s="190" t="s">
        <v>132</v>
      </c>
      <c r="E239" s="35"/>
      <c r="F239" s="191" t="s">
        <v>369</v>
      </c>
      <c r="G239" s="35"/>
      <c r="H239" s="35"/>
      <c r="I239" s="187"/>
      <c r="J239" s="35"/>
      <c r="K239" s="35"/>
      <c r="L239" s="38"/>
      <c r="M239" s="188"/>
      <c r="N239" s="189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132</v>
      </c>
      <c r="AU239" s="16" t="s">
        <v>82</v>
      </c>
    </row>
    <row r="240" spans="1:65" s="13" customFormat="1" ht="11.25">
      <c r="B240" s="192"/>
      <c r="C240" s="193"/>
      <c r="D240" s="185" t="s">
        <v>134</v>
      </c>
      <c r="E240" s="194" t="s">
        <v>19</v>
      </c>
      <c r="F240" s="195" t="s">
        <v>370</v>
      </c>
      <c r="G240" s="193"/>
      <c r="H240" s="196">
        <v>5744.8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134</v>
      </c>
      <c r="AU240" s="202" t="s">
        <v>82</v>
      </c>
      <c r="AV240" s="13" t="s">
        <v>82</v>
      </c>
      <c r="AW240" s="13" t="s">
        <v>33</v>
      </c>
      <c r="AX240" s="13" t="s">
        <v>71</v>
      </c>
      <c r="AY240" s="202" t="s">
        <v>121</v>
      </c>
    </row>
    <row r="241" spans="1:65" s="13" customFormat="1" ht="11.25">
      <c r="B241" s="192"/>
      <c r="C241" s="193"/>
      <c r="D241" s="185" t="s">
        <v>134</v>
      </c>
      <c r="E241" s="194" t="s">
        <v>19</v>
      </c>
      <c r="F241" s="195" t="s">
        <v>371</v>
      </c>
      <c r="G241" s="193"/>
      <c r="H241" s="196">
        <v>-237.6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134</v>
      </c>
      <c r="AU241" s="202" t="s">
        <v>82</v>
      </c>
      <c r="AV241" s="13" t="s">
        <v>82</v>
      </c>
      <c r="AW241" s="13" t="s">
        <v>33</v>
      </c>
      <c r="AX241" s="13" t="s">
        <v>71</v>
      </c>
      <c r="AY241" s="202" t="s">
        <v>121</v>
      </c>
    </row>
    <row r="242" spans="1:65" s="13" customFormat="1" ht="22.5">
      <c r="B242" s="192"/>
      <c r="C242" s="193"/>
      <c r="D242" s="185" t="s">
        <v>134</v>
      </c>
      <c r="E242" s="194" t="s">
        <v>19</v>
      </c>
      <c r="F242" s="195" t="s">
        <v>300</v>
      </c>
      <c r="G242" s="193"/>
      <c r="H242" s="196">
        <v>465.4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134</v>
      </c>
      <c r="AU242" s="202" t="s">
        <v>82</v>
      </c>
      <c r="AV242" s="13" t="s">
        <v>82</v>
      </c>
      <c r="AW242" s="13" t="s">
        <v>33</v>
      </c>
      <c r="AX242" s="13" t="s">
        <v>71</v>
      </c>
      <c r="AY242" s="202" t="s">
        <v>121</v>
      </c>
    </row>
    <row r="243" spans="1:65" s="13" customFormat="1" ht="11.25">
      <c r="B243" s="192"/>
      <c r="C243" s="193"/>
      <c r="D243" s="185" t="s">
        <v>134</v>
      </c>
      <c r="E243" s="194" t="s">
        <v>19</v>
      </c>
      <c r="F243" s="195" t="s">
        <v>301</v>
      </c>
      <c r="G243" s="193"/>
      <c r="H243" s="196">
        <v>115.1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134</v>
      </c>
      <c r="AU243" s="202" t="s">
        <v>82</v>
      </c>
      <c r="AV243" s="13" t="s">
        <v>82</v>
      </c>
      <c r="AW243" s="13" t="s">
        <v>33</v>
      </c>
      <c r="AX243" s="13" t="s">
        <v>71</v>
      </c>
      <c r="AY243" s="202" t="s">
        <v>121</v>
      </c>
    </row>
    <row r="244" spans="1:65" s="2" customFormat="1" ht="16.5" customHeight="1">
      <c r="A244" s="33"/>
      <c r="B244" s="34"/>
      <c r="C244" s="203" t="s">
        <v>372</v>
      </c>
      <c r="D244" s="203" t="s">
        <v>287</v>
      </c>
      <c r="E244" s="204" t="s">
        <v>373</v>
      </c>
      <c r="F244" s="205" t="s">
        <v>374</v>
      </c>
      <c r="G244" s="206" t="s">
        <v>343</v>
      </c>
      <c r="H244" s="207">
        <v>82.275000000000006</v>
      </c>
      <c r="I244" s="208"/>
      <c r="J244" s="209">
        <f>ROUND(I244*H244,2)</f>
        <v>0</v>
      </c>
      <c r="K244" s="205" t="s">
        <v>127</v>
      </c>
      <c r="L244" s="210"/>
      <c r="M244" s="211" t="s">
        <v>19</v>
      </c>
      <c r="N244" s="212" t="s">
        <v>42</v>
      </c>
      <c r="O244" s="63"/>
      <c r="P244" s="181">
        <f>O244*H244</f>
        <v>0</v>
      </c>
      <c r="Q244" s="181">
        <v>1</v>
      </c>
      <c r="R244" s="181">
        <f>Q244*H244</f>
        <v>82.275000000000006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179</v>
      </c>
      <c r="AT244" s="183" t="s">
        <v>287</v>
      </c>
      <c r="AU244" s="183" t="s">
        <v>82</v>
      </c>
      <c r="AY244" s="16" t="s">
        <v>121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79</v>
      </c>
      <c r="BK244" s="184">
        <f>ROUND(I244*H244,2)</f>
        <v>0</v>
      </c>
      <c r="BL244" s="16" t="s">
        <v>128</v>
      </c>
      <c r="BM244" s="183" t="s">
        <v>375</v>
      </c>
    </row>
    <row r="245" spans="1:65" s="2" customFormat="1" ht="11.25">
      <c r="A245" s="33"/>
      <c r="B245" s="34"/>
      <c r="C245" s="35"/>
      <c r="D245" s="185" t="s">
        <v>130</v>
      </c>
      <c r="E245" s="35"/>
      <c r="F245" s="186" t="s">
        <v>374</v>
      </c>
      <c r="G245" s="35"/>
      <c r="H245" s="35"/>
      <c r="I245" s="187"/>
      <c r="J245" s="35"/>
      <c r="K245" s="35"/>
      <c r="L245" s="38"/>
      <c r="M245" s="188"/>
      <c r="N245" s="189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130</v>
      </c>
      <c r="AU245" s="16" t="s">
        <v>82</v>
      </c>
    </row>
    <row r="246" spans="1:65" s="13" customFormat="1" ht="11.25">
      <c r="B246" s="192"/>
      <c r="C246" s="193"/>
      <c r="D246" s="185" t="s">
        <v>134</v>
      </c>
      <c r="E246" s="194" t="s">
        <v>19</v>
      </c>
      <c r="F246" s="195" t="s">
        <v>376</v>
      </c>
      <c r="G246" s="193"/>
      <c r="H246" s="196">
        <v>82.275000000000006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134</v>
      </c>
      <c r="AU246" s="202" t="s">
        <v>82</v>
      </c>
      <c r="AV246" s="13" t="s">
        <v>82</v>
      </c>
      <c r="AW246" s="13" t="s">
        <v>33</v>
      </c>
      <c r="AX246" s="13" t="s">
        <v>79</v>
      </c>
      <c r="AY246" s="202" t="s">
        <v>121</v>
      </c>
    </row>
    <row r="247" spans="1:65" s="2" customFormat="1" ht="16.5" customHeight="1">
      <c r="A247" s="33"/>
      <c r="B247" s="34"/>
      <c r="C247" s="203" t="s">
        <v>377</v>
      </c>
      <c r="D247" s="203" t="s">
        <v>287</v>
      </c>
      <c r="E247" s="204" t="s">
        <v>378</v>
      </c>
      <c r="F247" s="205" t="s">
        <v>379</v>
      </c>
      <c r="G247" s="206" t="s">
        <v>343</v>
      </c>
      <c r="H247" s="207">
        <v>14.519</v>
      </c>
      <c r="I247" s="208"/>
      <c r="J247" s="209">
        <f>ROUND(I247*H247,2)</f>
        <v>0</v>
      </c>
      <c r="K247" s="205" t="s">
        <v>127</v>
      </c>
      <c r="L247" s="210"/>
      <c r="M247" s="211" t="s">
        <v>19</v>
      </c>
      <c r="N247" s="212" t="s">
        <v>42</v>
      </c>
      <c r="O247" s="63"/>
      <c r="P247" s="181">
        <f>O247*H247</f>
        <v>0</v>
      </c>
      <c r="Q247" s="181">
        <v>1</v>
      </c>
      <c r="R247" s="181">
        <f>Q247*H247</f>
        <v>14.519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179</v>
      </c>
      <c r="AT247" s="183" t="s">
        <v>287</v>
      </c>
      <c r="AU247" s="183" t="s">
        <v>82</v>
      </c>
      <c r="AY247" s="16" t="s">
        <v>121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128</v>
      </c>
      <c r="BM247" s="183" t="s">
        <v>380</v>
      </c>
    </row>
    <row r="248" spans="1:65" s="2" customFormat="1" ht="11.25">
      <c r="A248" s="33"/>
      <c r="B248" s="34"/>
      <c r="C248" s="35"/>
      <c r="D248" s="185" t="s">
        <v>130</v>
      </c>
      <c r="E248" s="35"/>
      <c r="F248" s="186" t="s">
        <v>379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130</v>
      </c>
      <c r="AU248" s="16" t="s">
        <v>82</v>
      </c>
    </row>
    <row r="249" spans="1:65" s="13" customFormat="1" ht="11.25">
      <c r="B249" s="192"/>
      <c r="C249" s="193"/>
      <c r="D249" s="185" t="s">
        <v>134</v>
      </c>
      <c r="E249" s="194" t="s">
        <v>19</v>
      </c>
      <c r="F249" s="195" t="s">
        <v>381</v>
      </c>
      <c r="G249" s="193"/>
      <c r="H249" s="196">
        <v>14.519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134</v>
      </c>
      <c r="AU249" s="202" t="s">
        <v>82</v>
      </c>
      <c r="AV249" s="13" t="s">
        <v>82</v>
      </c>
      <c r="AW249" s="13" t="s">
        <v>33</v>
      </c>
      <c r="AX249" s="13" t="s">
        <v>79</v>
      </c>
      <c r="AY249" s="202" t="s">
        <v>121</v>
      </c>
    </row>
    <row r="250" spans="1:65" s="2" customFormat="1" ht="16.5" customHeight="1">
      <c r="A250" s="33"/>
      <c r="B250" s="34"/>
      <c r="C250" s="172" t="s">
        <v>382</v>
      </c>
      <c r="D250" s="172" t="s">
        <v>123</v>
      </c>
      <c r="E250" s="173" t="s">
        <v>383</v>
      </c>
      <c r="F250" s="174" t="s">
        <v>384</v>
      </c>
      <c r="G250" s="175" t="s">
        <v>126</v>
      </c>
      <c r="H250" s="176">
        <v>5973.2</v>
      </c>
      <c r="I250" s="177"/>
      <c r="J250" s="178">
        <f>ROUND(I250*H250,2)</f>
        <v>0</v>
      </c>
      <c r="K250" s="174" t="s">
        <v>127</v>
      </c>
      <c r="L250" s="38"/>
      <c r="M250" s="179" t="s">
        <v>19</v>
      </c>
      <c r="N250" s="180" t="s">
        <v>42</v>
      </c>
      <c r="O250" s="63"/>
      <c r="P250" s="181">
        <f>O250*H250</f>
        <v>0</v>
      </c>
      <c r="Q250" s="181">
        <v>0.36834</v>
      </c>
      <c r="R250" s="181">
        <f>Q250*H250</f>
        <v>2200.1684879999998</v>
      </c>
      <c r="S250" s="181">
        <v>0</v>
      </c>
      <c r="T250" s="18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3" t="s">
        <v>128</v>
      </c>
      <c r="AT250" s="183" t="s">
        <v>123</v>
      </c>
      <c r="AU250" s="183" t="s">
        <v>82</v>
      </c>
      <c r="AY250" s="16" t="s">
        <v>121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79</v>
      </c>
      <c r="BK250" s="184">
        <f>ROUND(I250*H250,2)</f>
        <v>0</v>
      </c>
      <c r="BL250" s="16" t="s">
        <v>128</v>
      </c>
      <c r="BM250" s="183" t="s">
        <v>385</v>
      </c>
    </row>
    <row r="251" spans="1:65" s="2" customFormat="1" ht="11.25">
      <c r="A251" s="33"/>
      <c r="B251" s="34"/>
      <c r="C251" s="35"/>
      <c r="D251" s="185" t="s">
        <v>130</v>
      </c>
      <c r="E251" s="35"/>
      <c r="F251" s="186" t="s">
        <v>386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130</v>
      </c>
      <c r="AU251" s="16" t="s">
        <v>82</v>
      </c>
    </row>
    <row r="252" spans="1:65" s="2" customFormat="1" ht="11.25">
      <c r="A252" s="33"/>
      <c r="B252" s="34"/>
      <c r="C252" s="35"/>
      <c r="D252" s="190" t="s">
        <v>132</v>
      </c>
      <c r="E252" s="35"/>
      <c r="F252" s="191" t="s">
        <v>387</v>
      </c>
      <c r="G252" s="35"/>
      <c r="H252" s="35"/>
      <c r="I252" s="187"/>
      <c r="J252" s="35"/>
      <c r="K252" s="35"/>
      <c r="L252" s="38"/>
      <c r="M252" s="188"/>
      <c r="N252" s="189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132</v>
      </c>
      <c r="AU252" s="16" t="s">
        <v>82</v>
      </c>
    </row>
    <row r="253" spans="1:65" s="13" customFormat="1" ht="11.25">
      <c r="B253" s="192"/>
      <c r="C253" s="193"/>
      <c r="D253" s="185" t="s">
        <v>134</v>
      </c>
      <c r="E253" s="194" t="s">
        <v>19</v>
      </c>
      <c r="F253" s="195" t="s">
        <v>388</v>
      </c>
      <c r="G253" s="193"/>
      <c r="H253" s="196">
        <v>5392.7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134</v>
      </c>
      <c r="AU253" s="202" t="s">
        <v>82</v>
      </c>
      <c r="AV253" s="13" t="s">
        <v>82</v>
      </c>
      <c r="AW253" s="13" t="s">
        <v>33</v>
      </c>
      <c r="AX253" s="13" t="s">
        <v>71</v>
      </c>
      <c r="AY253" s="202" t="s">
        <v>121</v>
      </c>
    </row>
    <row r="254" spans="1:65" s="13" customFormat="1" ht="11.25">
      <c r="B254" s="192"/>
      <c r="C254" s="193"/>
      <c r="D254" s="185" t="s">
        <v>134</v>
      </c>
      <c r="E254" s="194" t="s">
        <v>19</v>
      </c>
      <c r="F254" s="195" t="s">
        <v>389</v>
      </c>
      <c r="G254" s="193"/>
      <c r="H254" s="196">
        <v>465.4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134</v>
      </c>
      <c r="AU254" s="202" t="s">
        <v>82</v>
      </c>
      <c r="AV254" s="13" t="s">
        <v>82</v>
      </c>
      <c r="AW254" s="13" t="s">
        <v>33</v>
      </c>
      <c r="AX254" s="13" t="s">
        <v>71</v>
      </c>
      <c r="AY254" s="202" t="s">
        <v>121</v>
      </c>
    </row>
    <row r="255" spans="1:65" s="13" customFormat="1" ht="11.25">
      <c r="B255" s="192"/>
      <c r="C255" s="193"/>
      <c r="D255" s="185" t="s">
        <v>134</v>
      </c>
      <c r="E255" s="194" t="s">
        <v>19</v>
      </c>
      <c r="F255" s="195" t="s">
        <v>390</v>
      </c>
      <c r="G255" s="193"/>
      <c r="H255" s="196">
        <v>115.1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134</v>
      </c>
      <c r="AU255" s="202" t="s">
        <v>82</v>
      </c>
      <c r="AV255" s="13" t="s">
        <v>82</v>
      </c>
      <c r="AW255" s="13" t="s">
        <v>33</v>
      </c>
      <c r="AX255" s="13" t="s">
        <v>71</v>
      </c>
      <c r="AY255" s="202" t="s">
        <v>121</v>
      </c>
    </row>
    <row r="256" spans="1:65" s="2" customFormat="1" ht="16.5" customHeight="1">
      <c r="A256" s="33"/>
      <c r="B256" s="34"/>
      <c r="C256" s="172" t="s">
        <v>391</v>
      </c>
      <c r="D256" s="172" t="s">
        <v>123</v>
      </c>
      <c r="E256" s="173" t="s">
        <v>392</v>
      </c>
      <c r="F256" s="174" t="s">
        <v>393</v>
      </c>
      <c r="G256" s="175" t="s">
        <v>126</v>
      </c>
      <c r="H256" s="176">
        <v>6198.9</v>
      </c>
      <c r="I256" s="177"/>
      <c r="J256" s="178">
        <f>ROUND(I256*H256,2)</f>
        <v>0</v>
      </c>
      <c r="K256" s="174" t="s">
        <v>127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0.46</v>
      </c>
      <c r="R256" s="181">
        <f>Q256*H256</f>
        <v>2851.4940000000001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128</v>
      </c>
      <c r="AT256" s="183" t="s">
        <v>123</v>
      </c>
      <c r="AU256" s="183" t="s">
        <v>82</v>
      </c>
      <c r="AY256" s="16" t="s">
        <v>121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128</v>
      </c>
      <c r="BM256" s="183" t="s">
        <v>394</v>
      </c>
    </row>
    <row r="257" spans="1:65" s="2" customFormat="1" ht="11.25">
      <c r="A257" s="33"/>
      <c r="B257" s="34"/>
      <c r="C257" s="35"/>
      <c r="D257" s="185" t="s">
        <v>130</v>
      </c>
      <c r="E257" s="35"/>
      <c r="F257" s="186" t="s">
        <v>395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130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132</v>
      </c>
      <c r="E258" s="35"/>
      <c r="F258" s="191" t="s">
        <v>396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132</v>
      </c>
      <c r="AU258" s="16" t="s">
        <v>82</v>
      </c>
    </row>
    <row r="259" spans="1:65" s="13" customFormat="1" ht="11.25">
      <c r="B259" s="192"/>
      <c r="C259" s="193"/>
      <c r="D259" s="185" t="s">
        <v>134</v>
      </c>
      <c r="E259" s="194" t="s">
        <v>19</v>
      </c>
      <c r="F259" s="195" t="s">
        <v>397</v>
      </c>
      <c r="G259" s="193"/>
      <c r="H259" s="196">
        <v>5618.4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134</v>
      </c>
      <c r="AU259" s="202" t="s">
        <v>82</v>
      </c>
      <c r="AV259" s="13" t="s">
        <v>82</v>
      </c>
      <c r="AW259" s="13" t="s">
        <v>33</v>
      </c>
      <c r="AX259" s="13" t="s">
        <v>71</v>
      </c>
      <c r="AY259" s="202" t="s">
        <v>121</v>
      </c>
    </row>
    <row r="260" spans="1:65" s="13" customFormat="1" ht="11.25">
      <c r="B260" s="192"/>
      <c r="C260" s="193"/>
      <c r="D260" s="185" t="s">
        <v>134</v>
      </c>
      <c r="E260" s="194" t="s">
        <v>19</v>
      </c>
      <c r="F260" s="195" t="s">
        <v>389</v>
      </c>
      <c r="G260" s="193"/>
      <c r="H260" s="196">
        <v>465.4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134</v>
      </c>
      <c r="AU260" s="202" t="s">
        <v>82</v>
      </c>
      <c r="AV260" s="13" t="s">
        <v>82</v>
      </c>
      <c r="AW260" s="13" t="s">
        <v>33</v>
      </c>
      <c r="AX260" s="13" t="s">
        <v>71</v>
      </c>
      <c r="AY260" s="202" t="s">
        <v>121</v>
      </c>
    </row>
    <row r="261" spans="1:65" s="13" customFormat="1" ht="11.25">
      <c r="B261" s="192"/>
      <c r="C261" s="193"/>
      <c r="D261" s="185" t="s">
        <v>134</v>
      </c>
      <c r="E261" s="194" t="s">
        <v>19</v>
      </c>
      <c r="F261" s="195" t="s">
        <v>390</v>
      </c>
      <c r="G261" s="193"/>
      <c r="H261" s="196">
        <v>115.1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134</v>
      </c>
      <c r="AU261" s="202" t="s">
        <v>82</v>
      </c>
      <c r="AV261" s="13" t="s">
        <v>82</v>
      </c>
      <c r="AW261" s="13" t="s">
        <v>33</v>
      </c>
      <c r="AX261" s="13" t="s">
        <v>71</v>
      </c>
      <c r="AY261" s="202" t="s">
        <v>121</v>
      </c>
    </row>
    <row r="262" spans="1:65" s="2" customFormat="1" ht="16.5" customHeight="1">
      <c r="A262" s="33"/>
      <c r="B262" s="34"/>
      <c r="C262" s="172" t="s">
        <v>398</v>
      </c>
      <c r="D262" s="172" t="s">
        <v>123</v>
      </c>
      <c r="E262" s="173" t="s">
        <v>399</v>
      </c>
      <c r="F262" s="174" t="s">
        <v>400</v>
      </c>
      <c r="G262" s="175" t="s">
        <v>126</v>
      </c>
      <c r="H262" s="176">
        <v>5076.8999999999996</v>
      </c>
      <c r="I262" s="177"/>
      <c r="J262" s="178">
        <f>ROUND(I262*H262,2)</f>
        <v>0</v>
      </c>
      <c r="K262" s="174" t="s">
        <v>127</v>
      </c>
      <c r="L262" s="38"/>
      <c r="M262" s="179" t="s">
        <v>19</v>
      </c>
      <c r="N262" s="180" t="s">
        <v>42</v>
      </c>
      <c r="O262" s="63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3" t="s">
        <v>128</v>
      </c>
      <c r="AT262" s="183" t="s">
        <v>123</v>
      </c>
      <c r="AU262" s="183" t="s">
        <v>82</v>
      </c>
      <c r="AY262" s="16" t="s">
        <v>121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79</v>
      </c>
      <c r="BK262" s="184">
        <f>ROUND(I262*H262,2)</f>
        <v>0</v>
      </c>
      <c r="BL262" s="16" t="s">
        <v>128</v>
      </c>
      <c r="BM262" s="183" t="s">
        <v>401</v>
      </c>
    </row>
    <row r="263" spans="1:65" s="2" customFormat="1" ht="19.5">
      <c r="A263" s="33"/>
      <c r="B263" s="34"/>
      <c r="C263" s="35"/>
      <c r="D263" s="185" t="s">
        <v>130</v>
      </c>
      <c r="E263" s="35"/>
      <c r="F263" s="186" t="s">
        <v>402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130</v>
      </c>
      <c r="AU263" s="16" t="s">
        <v>82</v>
      </c>
    </row>
    <row r="264" spans="1:65" s="2" customFormat="1" ht="11.25">
      <c r="A264" s="33"/>
      <c r="B264" s="34"/>
      <c r="C264" s="35"/>
      <c r="D264" s="190" t="s">
        <v>132</v>
      </c>
      <c r="E264" s="35"/>
      <c r="F264" s="191" t="s">
        <v>403</v>
      </c>
      <c r="G264" s="35"/>
      <c r="H264" s="35"/>
      <c r="I264" s="187"/>
      <c r="J264" s="35"/>
      <c r="K264" s="35"/>
      <c r="L264" s="38"/>
      <c r="M264" s="188"/>
      <c r="N264" s="189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132</v>
      </c>
      <c r="AU264" s="16" t="s">
        <v>82</v>
      </c>
    </row>
    <row r="265" spans="1:65" s="13" customFormat="1" ht="11.25">
      <c r="B265" s="192"/>
      <c r="C265" s="193"/>
      <c r="D265" s="185" t="s">
        <v>134</v>
      </c>
      <c r="E265" s="194" t="s">
        <v>19</v>
      </c>
      <c r="F265" s="195" t="s">
        <v>404</v>
      </c>
      <c r="G265" s="193"/>
      <c r="H265" s="196">
        <v>4496.3999999999996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134</v>
      </c>
      <c r="AU265" s="202" t="s">
        <v>82</v>
      </c>
      <c r="AV265" s="13" t="s">
        <v>82</v>
      </c>
      <c r="AW265" s="13" t="s">
        <v>33</v>
      </c>
      <c r="AX265" s="13" t="s">
        <v>71</v>
      </c>
      <c r="AY265" s="202" t="s">
        <v>121</v>
      </c>
    </row>
    <row r="266" spans="1:65" s="13" customFormat="1" ht="11.25">
      <c r="B266" s="192"/>
      <c r="C266" s="193"/>
      <c r="D266" s="185" t="s">
        <v>134</v>
      </c>
      <c r="E266" s="194" t="s">
        <v>19</v>
      </c>
      <c r="F266" s="195" t="s">
        <v>389</v>
      </c>
      <c r="G266" s="193"/>
      <c r="H266" s="196">
        <v>465.4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134</v>
      </c>
      <c r="AU266" s="202" t="s">
        <v>82</v>
      </c>
      <c r="AV266" s="13" t="s">
        <v>82</v>
      </c>
      <c r="AW266" s="13" t="s">
        <v>33</v>
      </c>
      <c r="AX266" s="13" t="s">
        <v>71</v>
      </c>
      <c r="AY266" s="202" t="s">
        <v>121</v>
      </c>
    </row>
    <row r="267" spans="1:65" s="13" customFormat="1" ht="11.25">
      <c r="B267" s="192"/>
      <c r="C267" s="193"/>
      <c r="D267" s="185" t="s">
        <v>134</v>
      </c>
      <c r="E267" s="194" t="s">
        <v>19</v>
      </c>
      <c r="F267" s="195" t="s">
        <v>390</v>
      </c>
      <c r="G267" s="193"/>
      <c r="H267" s="196">
        <v>115.1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134</v>
      </c>
      <c r="AU267" s="202" t="s">
        <v>82</v>
      </c>
      <c r="AV267" s="13" t="s">
        <v>82</v>
      </c>
      <c r="AW267" s="13" t="s">
        <v>33</v>
      </c>
      <c r="AX267" s="13" t="s">
        <v>71</v>
      </c>
      <c r="AY267" s="202" t="s">
        <v>121</v>
      </c>
    </row>
    <row r="268" spans="1:65" s="2" customFormat="1" ht="16.5" customHeight="1">
      <c r="A268" s="33"/>
      <c r="B268" s="34"/>
      <c r="C268" s="172" t="s">
        <v>405</v>
      </c>
      <c r="D268" s="172" t="s">
        <v>123</v>
      </c>
      <c r="E268" s="173" t="s">
        <v>406</v>
      </c>
      <c r="F268" s="174" t="s">
        <v>407</v>
      </c>
      <c r="G268" s="175" t="s">
        <v>126</v>
      </c>
      <c r="H268" s="176">
        <v>1196.0999999999999</v>
      </c>
      <c r="I268" s="177"/>
      <c r="J268" s="178">
        <f>ROUND(I268*H268,2)</f>
        <v>0</v>
      </c>
      <c r="K268" s="174" t="s">
        <v>127</v>
      </c>
      <c r="L268" s="38"/>
      <c r="M268" s="179" t="s">
        <v>19</v>
      </c>
      <c r="N268" s="180" t="s">
        <v>42</v>
      </c>
      <c r="O268" s="63"/>
      <c r="P268" s="181">
        <f>O268*H268</f>
        <v>0</v>
      </c>
      <c r="Q268" s="181">
        <v>0.19500000000000001</v>
      </c>
      <c r="R268" s="181">
        <f>Q268*H268</f>
        <v>233.23949999999999</v>
      </c>
      <c r="S268" s="181">
        <v>0</v>
      </c>
      <c r="T268" s="18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3" t="s">
        <v>128</v>
      </c>
      <c r="AT268" s="183" t="s">
        <v>123</v>
      </c>
      <c r="AU268" s="183" t="s">
        <v>82</v>
      </c>
      <c r="AY268" s="16" t="s">
        <v>121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6" t="s">
        <v>79</v>
      </c>
      <c r="BK268" s="184">
        <f>ROUND(I268*H268,2)</f>
        <v>0</v>
      </c>
      <c r="BL268" s="16" t="s">
        <v>128</v>
      </c>
      <c r="BM268" s="183" t="s">
        <v>408</v>
      </c>
    </row>
    <row r="269" spans="1:65" s="2" customFormat="1" ht="11.25">
      <c r="A269" s="33"/>
      <c r="B269" s="34"/>
      <c r="C269" s="35"/>
      <c r="D269" s="185" t="s">
        <v>130</v>
      </c>
      <c r="E269" s="35"/>
      <c r="F269" s="186" t="s">
        <v>409</v>
      </c>
      <c r="G269" s="35"/>
      <c r="H269" s="35"/>
      <c r="I269" s="187"/>
      <c r="J269" s="35"/>
      <c r="K269" s="35"/>
      <c r="L269" s="38"/>
      <c r="M269" s="188"/>
      <c r="N269" s="189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130</v>
      </c>
      <c r="AU269" s="16" t="s">
        <v>82</v>
      </c>
    </row>
    <row r="270" spans="1:65" s="2" customFormat="1" ht="11.25">
      <c r="A270" s="33"/>
      <c r="B270" s="34"/>
      <c r="C270" s="35"/>
      <c r="D270" s="190" t="s">
        <v>132</v>
      </c>
      <c r="E270" s="35"/>
      <c r="F270" s="191" t="s">
        <v>410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132</v>
      </c>
      <c r="AU270" s="16" t="s">
        <v>82</v>
      </c>
    </row>
    <row r="271" spans="1:65" s="13" customFormat="1" ht="11.25">
      <c r="B271" s="192"/>
      <c r="C271" s="193"/>
      <c r="D271" s="185" t="s">
        <v>134</v>
      </c>
      <c r="E271" s="194" t="s">
        <v>19</v>
      </c>
      <c r="F271" s="195" t="s">
        <v>411</v>
      </c>
      <c r="G271" s="193"/>
      <c r="H271" s="196">
        <v>1196.0999999999999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134</v>
      </c>
      <c r="AU271" s="202" t="s">
        <v>82</v>
      </c>
      <c r="AV271" s="13" t="s">
        <v>82</v>
      </c>
      <c r="AW271" s="13" t="s">
        <v>33</v>
      </c>
      <c r="AX271" s="13" t="s">
        <v>79</v>
      </c>
      <c r="AY271" s="202" t="s">
        <v>121</v>
      </c>
    </row>
    <row r="272" spans="1:65" s="2" customFormat="1" ht="16.5" customHeight="1">
      <c r="A272" s="33"/>
      <c r="B272" s="34"/>
      <c r="C272" s="172" t="s">
        <v>412</v>
      </c>
      <c r="D272" s="172" t="s">
        <v>123</v>
      </c>
      <c r="E272" s="173" t="s">
        <v>413</v>
      </c>
      <c r="F272" s="174" t="s">
        <v>414</v>
      </c>
      <c r="G272" s="175" t="s">
        <v>126</v>
      </c>
      <c r="H272" s="176">
        <v>4981.8999999999996</v>
      </c>
      <c r="I272" s="177"/>
      <c r="J272" s="178">
        <f>ROUND(I272*H272,2)</f>
        <v>0</v>
      </c>
      <c r="K272" s="174" t="s">
        <v>127</v>
      </c>
      <c r="L272" s="38"/>
      <c r="M272" s="179" t="s">
        <v>19</v>
      </c>
      <c r="N272" s="180" t="s">
        <v>42</v>
      </c>
      <c r="O272" s="63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3" t="s">
        <v>128</v>
      </c>
      <c r="AT272" s="183" t="s">
        <v>123</v>
      </c>
      <c r="AU272" s="183" t="s">
        <v>82</v>
      </c>
      <c r="AY272" s="16" t="s">
        <v>121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6" t="s">
        <v>79</v>
      </c>
      <c r="BK272" s="184">
        <f>ROUND(I272*H272,2)</f>
        <v>0</v>
      </c>
      <c r="BL272" s="16" t="s">
        <v>128</v>
      </c>
      <c r="BM272" s="183" t="s">
        <v>415</v>
      </c>
    </row>
    <row r="273" spans="1:65" s="2" customFormat="1" ht="11.25">
      <c r="A273" s="33"/>
      <c r="B273" s="34"/>
      <c r="C273" s="35"/>
      <c r="D273" s="185" t="s">
        <v>130</v>
      </c>
      <c r="E273" s="35"/>
      <c r="F273" s="186" t="s">
        <v>416</v>
      </c>
      <c r="G273" s="35"/>
      <c r="H273" s="35"/>
      <c r="I273" s="187"/>
      <c r="J273" s="35"/>
      <c r="K273" s="35"/>
      <c r="L273" s="38"/>
      <c r="M273" s="188"/>
      <c r="N273" s="189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130</v>
      </c>
      <c r="AU273" s="16" t="s">
        <v>82</v>
      </c>
    </row>
    <row r="274" spans="1:65" s="2" customFormat="1" ht="11.25">
      <c r="A274" s="33"/>
      <c r="B274" s="34"/>
      <c r="C274" s="35"/>
      <c r="D274" s="190" t="s">
        <v>132</v>
      </c>
      <c r="E274" s="35"/>
      <c r="F274" s="191" t="s">
        <v>417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132</v>
      </c>
      <c r="AU274" s="16" t="s">
        <v>82</v>
      </c>
    </row>
    <row r="275" spans="1:65" s="2" customFormat="1" ht="19.5">
      <c r="A275" s="33"/>
      <c r="B275" s="34"/>
      <c r="C275" s="35"/>
      <c r="D275" s="185" t="s">
        <v>322</v>
      </c>
      <c r="E275" s="35"/>
      <c r="F275" s="213" t="s">
        <v>418</v>
      </c>
      <c r="G275" s="35"/>
      <c r="H275" s="35"/>
      <c r="I275" s="187"/>
      <c r="J275" s="35"/>
      <c r="K275" s="35"/>
      <c r="L275" s="38"/>
      <c r="M275" s="188"/>
      <c r="N275" s="189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322</v>
      </c>
      <c r="AU275" s="16" t="s">
        <v>82</v>
      </c>
    </row>
    <row r="276" spans="1:65" s="13" customFormat="1" ht="11.25">
      <c r="B276" s="192"/>
      <c r="C276" s="193"/>
      <c r="D276" s="185" t="s">
        <v>134</v>
      </c>
      <c r="E276" s="194" t="s">
        <v>19</v>
      </c>
      <c r="F276" s="195" t="s">
        <v>419</v>
      </c>
      <c r="G276" s="193"/>
      <c r="H276" s="196">
        <v>4401.3999999999996</v>
      </c>
      <c r="I276" s="197"/>
      <c r="J276" s="193"/>
      <c r="K276" s="193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134</v>
      </c>
      <c r="AU276" s="202" t="s">
        <v>82</v>
      </c>
      <c r="AV276" s="13" t="s">
        <v>82</v>
      </c>
      <c r="AW276" s="13" t="s">
        <v>33</v>
      </c>
      <c r="AX276" s="13" t="s">
        <v>71</v>
      </c>
      <c r="AY276" s="202" t="s">
        <v>121</v>
      </c>
    </row>
    <row r="277" spans="1:65" s="13" customFormat="1" ht="11.25">
      <c r="B277" s="192"/>
      <c r="C277" s="193"/>
      <c r="D277" s="185" t="s">
        <v>134</v>
      </c>
      <c r="E277" s="194" t="s">
        <v>19</v>
      </c>
      <c r="F277" s="195" t="s">
        <v>389</v>
      </c>
      <c r="G277" s="193"/>
      <c r="H277" s="196">
        <v>465.4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134</v>
      </c>
      <c r="AU277" s="202" t="s">
        <v>82</v>
      </c>
      <c r="AV277" s="13" t="s">
        <v>82</v>
      </c>
      <c r="AW277" s="13" t="s">
        <v>33</v>
      </c>
      <c r="AX277" s="13" t="s">
        <v>71</v>
      </c>
      <c r="AY277" s="202" t="s">
        <v>121</v>
      </c>
    </row>
    <row r="278" spans="1:65" s="13" customFormat="1" ht="11.25">
      <c r="B278" s="192"/>
      <c r="C278" s="193"/>
      <c r="D278" s="185" t="s">
        <v>134</v>
      </c>
      <c r="E278" s="194" t="s">
        <v>19</v>
      </c>
      <c r="F278" s="195" t="s">
        <v>390</v>
      </c>
      <c r="G278" s="193"/>
      <c r="H278" s="196">
        <v>115.1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134</v>
      </c>
      <c r="AU278" s="202" t="s">
        <v>82</v>
      </c>
      <c r="AV278" s="13" t="s">
        <v>82</v>
      </c>
      <c r="AW278" s="13" t="s">
        <v>33</v>
      </c>
      <c r="AX278" s="13" t="s">
        <v>71</v>
      </c>
      <c r="AY278" s="202" t="s">
        <v>121</v>
      </c>
    </row>
    <row r="279" spans="1:65" s="2" customFormat="1" ht="16.5" customHeight="1">
      <c r="A279" s="33"/>
      <c r="B279" s="34"/>
      <c r="C279" s="172" t="s">
        <v>420</v>
      </c>
      <c r="D279" s="172" t="s">
        <v>123</v>
      </c>
      <c r="E279" s="173" t="s">
        <v>421</v>
      </c>
      <c r="F279" s="174" t="s">
        <v>422</v>
      </c>
      <c r="G279" s="175" t="s">
        <v>126</v>
      </c>
      <c r="H279" s="176">
        <v>5948</v>
      </c>
      <c r="I279" s="177"/>
      <c r="J279" s="178">
        <f>ROUND(I279*H279,2)</f>
        <v>0</v>
      </c>
      <c r="K279" s="174" t="s">
        <v>127</v>
      </c>
      <c r="L279" s="38"/>
      <c r="M279" s="179" t="s">
        <v>19</v>
      </c>
      <c r="N279" s="180" t="s">
        <v>42</v>
      </c>
      <c r="O279" s="63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128</v>
      </c>
      <c r="AT279" s="183" t="s">
        <v>123</v>
      </c>
      <c r="AU279" s="183" t="s">
        <v>82</v>
      </c>
      <c r="AY279" s="16" t="s">
        <v>121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79</v>
      </c>
      <c r="BK279" s="184">
        <f>ROUND(I279*H279,2)</f>
        <v>0</v>
      </c>
      <c r="BL279" s="16" t="s">
        <v>128</v>
      </c>
      <c r="BM279" s="183" t="s">
        <v>423</v>
      </c>
    </row>
    <row r="280" spans="1:65" s="2" customFormat="1" ht="11.25">
      <c r="A280" s="33"/>
      <c r="B280" s="34"/>
      <c r="C280" s="35"/>
      <c r="D280" s="185" t="s">
        <v>130</v>
      </c>
      <c r="E280" s="35"/>
      <c r="F280" s="186" t="s">
        <v>424</v>
      </c>
      <c r="G280" s="35"/>
      <c r="H280" s="35"/>
      <c r="I280" s="187"/>
      <c r="J280" s="35"/>
      <c r="K280" s="35"/>
      <c r="L280" s="38"/>
      <c r="M280" s="188"/>
      <c r="N280" s="189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130</v>
      </c>
      <c r="AU280" s="16" t="s">
        <v>82</v>
      </c>
    </row>
    <row r="281" spans="1:65" s="2" customFormat="1" ht="11.25">
      <c r="A281" s="33"/>
      <c r="B281" s="34"/>
      <c r="C281" s="35"/>
      <c r="D281" s="190" t="s">
        <v>132</v>
      </c>
      <c r="E281" s="35"/>
      <c r="F281" s="191" t="s">
        <v>425</v>
      </c>
      <c r="G281" s="35"/>
      <c r="H281" s="35"/>
      <c r="I281" s="187"/>
      <c r="J281" s="35"/>
      <c r="K281" s="35"/>
      <c r="L281" s="38"/>
      <c r="M281" s="188"/>
      <c r="N281" s="189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132</v>
      </c>
      <c r="AU281" s="16" t="s">
        <v>82</v>
      </c>
    </row>
    <row r="282" spans="1:65" s="2" customFormat="1" ht="19.5">
      <c r="A282" s="33"/>
      <c r="B282" s="34"/>
      <c r="C282" s="35"/>
      <c r="D282" s="185" t="s">
        <v>322</v>
      </c>
      <c r="E282" s="35"/>
      <c r="F282" s="213" t="s">
        <v>426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322</v>
      </c>
      <c r="AU282" s="16" t="s">
        <v>82</v>
      </c>
    </row>
    <row r="283" spans="1:65" s="13" customFormat="1" ht="11.25">
      <c r="B283" s="192"/>
      <c r="C283" s="193"/>
      <c r="D283" s="185" t="s">
        <v>134</v>
      </c>
      <c r="E283" s="194" t="s">
        <v>19</v>
      </c>
      <c r="F283" s="195" t="s">
        <v>427</v>
      </c>
      <c r="G283" s="193"/>
      <c r="H283" s="196">
        <v>5367.5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134</v>
      </c>
      <c r="AU283" s="202" t="s">
        <v>82</v>
      </c>
      <c r="AV283" s="13" t="s">
        <v>82</v>
      </c>
      <c r="AW283" s="13" t="s">
        <v>33</v>
      </c>
      <c r="AX283" s="13" t="s">
        <v>71</v>
      </c>
      <c r="AY283" s="202" t="s">
        <v>121</v>
      </c>
    </row>
    <row r="284" spans="1:65" s="13" customFormat="1" ht="11.25">
      <c r="B284" s="192"/>
      <c r="C284" s="193"/>
      <c r="D284" s="185" t="s">
        <v>134</v>
      </c>
      <c r="E284" s="194" t="s">
        <v>19</v>
      </c>
      <c r="F284" s="195" t="s">
        <v>389</v>
      </c>
      <c r="G284" s="193"/>
      <c r="H284" s="196">
        <v>465.4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134</v>
      </c>
      <c r="AU284" s="202" t="s">
        <v>82</v>
      </c>
      <c r="AV284" s="13" t="s">
        <v>82</v>
      </c>
      <c r="AW284" s="13" t="s">
        <v>33</v>
      </c>
      <c r="AX284" s="13" t="s">
        <v>71</v>
      </c>
      <c r="AY284" s="202" t="s">
        <v>121</v>
      </c>
    </row>
    <row r="285" spans="1:65" s="13" customFormat="1" ht="11.25">
      <c r="B285" s="192"/>
      <c r="C285" s="193"/>
      <c r="D285" s="185" t="s">
        <v>134</v>
      </c>
      <c r="E285" s="194" t="s">
        <v>19</v>
      </c>
      <c r="F285" s="195" t="s">
        <v>390</v>
      </c>
      <c r="G285" s="193"/>
      <c r="H285" s="196">
        <v>115.1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134</v>
      </c>
      <c r="AU285" s="202" t="s">
        <v>82</v>
      </c>
      <c r="AV285" s="13" t="s">
        <v>82</v>
      </c>
      <c r="AW285" s="13" t="s">
        <v>33</v>
      </c>
      <c r="AX285" s="13" t="s">
        <v>71</v>
      </c>
      <c r="AY285" s="202" t="s">
        <v>121</v>
      </c>
    </row>
    <row r="286" spans="1:65" s="2" customFormat="1" ht="21.75" customHeight="1">
      <c r="A286" s="33"/>
      <c r="B286" s="34"/>
      <c r="C286" s="172" t="s">
        <v>428</v>
      </c>
      <c r="D286" s="172" t="s">
        <v>123</v>
      </c>
      <c r="E286" s="173" t="s">
        <v>429</v>
      </c>
      <c r="F286" s="174" t="s">
        <v>430</v>
      </c>
      <c r="G286" s="175" t="s">
        <v>126</v>
      </c>
      <c r="H286" s="176">
        <v>4916.5</v>
      </c>
      <c r="I286" s="177"/>
      <c r="J286" s="178">
        <f>ROUND(I286*H286,2)</f>
        <v>0</v>
      </c>
      <c r="K286" s="174" t="s">
        <v>127</v>
      </c>
      <c r="L286" s="38"/>
      <c r="M286" s="179" t="s">
        <v>19</v>
      </c>
      <c r="N286" s="180" t="s">
        <v>42</v>
      </c>
      <c r="O286" s="63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128</v>
      </c>
      <c r="AT286" s="183" t="s">
        <v>123</v>
      </c>
      <c r="AU286" s="183" t="s">
        <v>82</v>
      </c>
      <c r="AY286" s="16" t="s">
        <v>121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79</v>
      </c>
      <c r="BK286" s="184">
        <f>ROUND(I286*H286,2)</f>
        <v>0</v>
      </c>
      <c r="BL286" s="16" t="s">
        <v>128</v>
      </c>
      <c r="BM286" s="183" t="s">
        <v>431</v>
      </c>
    </row>
    <row r="287" spans="1:65" s="2" customFormat="1" ht="19.5">
      <c r="A287" s="33"/>
      <c r="B287" s="34"/>
      <c r="C287" s="35"/>
      <c r="D287" s="185" t="s">
        <v>130</v>
      </c>
      <c r="E287" s="35"/>
      <c r="F287" s="186" t="s">
        <v>432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130</v>
      </c>
      <c r="AU287" s="16" t="s">
        <v>82</v>
      </c>
    </row>
    <row r="288" spans="1:65" s="2" customFormat="1" ht="11.25">
      <c r="A288" s="33"/>
      <c r="B288" s="34"/>
      <c r="C288" s="35"/>
      <c r="D288" s="190" t="s">
        <v>132</v>
      </c>
      <c r="E288" s="35"/>
      <c r="F288" s="191" t="s">
        <v>433</v>
      </c>
      <c r="G288" s="35"/>
      <c r="H288" s="35"/>
      <c r="I288" s="187"/>
      <c r="J288" s="35"/>
      <c r="K288" s="35"/>
      <c r="L288" s="38"/>
      <c r="M288" s="188"/>
      <c r="N288" s="189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132</v>
      </c>
      <c r="AU288" s="16" t="s">
        <v>82</v>
      </c>
    </row>
    <row r="289" spans="1:65" s="13" customFormat="1" ht="11.25">
      <c r="B289" s="192"/>
      <c r="C289" s="193"/>
      <c r="D289" s="185" t="s">
        <v>134</v>
      </c>
      <c r="E289" s="194" t="s">
        <v>19</v>
      </c>
      <c r="F289" s="195" t="s">
        <v>434</v>
      </c>
      <c r="G289" s="193"/>
      <c r="H289" s="196">
        <v>4336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134</v>
      </c>
      <c r="AU289" s="202" t="s">
        <v>82</v>
      </c>
      <c r="AV289" s="13" t="s">
        <v>82</v>
      </c>
      <c r="AW289" s="13" t="s">
        <v>33</v>
      </c>
      <c r="AX289" s="13" t="s">
        <v>71</v>
      </c>
      <c r="AY289" s="202" t="s">
        <v>121</v>
      </c>
    </row>
    <row r="290" spans="1:65" s="13" customFormat="1" ht="11.25">
      <c r="B290" s="192"/>
      <c r="C290" s="193"/>
      <c r="D290" s="185" t="s">
        <v>134</v>
      </c>
      <c r="E290" s="194" t="s">
        <v>19</v>
      </c>
      <c r="F290" s="195" t="s">
        <v>389</v>
      </c>
      <c r="G290" s="193"/>
      <c r="H290" s="196">
        <v>465.4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134</v>
      </c>
      <c r="AU290" s="202" t="s">
        <v>82</v>
      </c>
      <c r="AV290" s="13" t="s">
        <v>82</v>
      </c>
      <c r="AW290" s="13" t="s">
        <v>33</v>
      </c>
      <c r="AX290" s="13" t="s">
        <v>71</v>
      </c>
      <c r="AY290" s="202" t="s">
        <v>121</v>
      </c>
    </row>
    <row r="291" spans="1:65" s="13" customFormat="1" ht="11.25">
      <c r="B291" s="192"/>
      <c r="C291" s="193"/>
      <c r="D291" s="185" t="s">
        <v>134</v>
      </c>
      <c r="E291" s="194" t="s">
        <v>19</v>
      </c>
      <c r="F291" s="195" t="s">
        <v>390</v>
      </c>
      <c r="G291" s="193"/>
      <c r="H291" s="196">
        <v>115.1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134</v>
      </c>
      <c r="AU291" s="202" t="s">
        <v>82</v>
      </c>
      <c r="AV291" s="13" t="s">
        <v>82</v>
      </c>
      <c r="AW291" s="13" t="s">
        <v>33</v>
      </c>
      <c r="AX291" s="13" t="s">
        <v>71</v>
      </c>
      <c r="AY291" s="202" t="s">
        <v>121</v>
      </c>
    </row>
    <row r="292" spans="1:65" s="2" customFormat="1" ht="21.75" customHeight="1">
      <c r="A292" s="33"/>
      <c r="B292" s="34"/>
      <c r="C292" s="172" t="s">
        <v>435</v>
      </c>
      <c r="D292" s="172" t="s">
        <v>123</v>
      </c>
      <c r="E292" s="173" t="s">
        <v>436</v>
      </c>
      <c r="F292" s="174" t="s">
        <v>437</v>
      </c>
      <c r="G292" s="175" t="s">
        <v>156</v>
      </c>
      <c r="H292" s="176">
        <v>2.5</v>
      </c>
      <c r="I292" s="177"/>
      <c r="J292" s="178">
        <f>ROUND(I292*H292,2)</f>
        <v>0</v>
      </c>
      <c r="K292" s="174" t="s">
        <v>127</v>
      </c>
      <c r="L292" s="38"/>
      <c r="M292" s="179" t="s">
        <v>19</v>
      </c>
      <c r="N292" s="180" t="s">
        <v>42</v>
      </c>
      <c r="O292" s="63"/>
      <c r="P292" s="181">
        <f>O292*H292</f>
        <v>0</v>
      </c>
      <c r="Q292" s="181">
        <v>2.2399999999999998E-3</v>
      </c>
      <c r="R292" s="181">
        <f>Q292*H292</f>
        <v>5.5999999999999991E-3</v>
      </c>
      <c r="S292" s="181">
        <v>0</v>
      </c>
      <c r="T292" s="18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3" t="s">
        <v>128</v>
      </c>
      <c r="AT292" s="183" t="s">
        <v>123</v>
      </c>
      <c r="AU292" s="183" t="s">
        <v>82</v>
      </c>
      <c r="AY292" s="16" t="s">
        <v>121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6" t="s">
        <v>79</v>
      </c>
      <c r="BK292" s="184">
        <f>ROUND(I292*H292,2)</f>
        <v>0</v>
      </c>
      <c r="BL292" s="16" t="s">
        <v>128</v>
      </c>
      <c r="BM292" s="183" t="s">
        <v>438</v>
      </c>
    </row>
    <row r="293" spans="1:65" s="2" customFormat="1" ht="11.25">
      <c r="A293" s="33"/>
      <c r="B293" s="34"/>
      <c r="C293" s="35"/>
      <c r="D293" s="185" t="s">
        <v>130</v>
      </c>
      <c r="E293" s="35"/>
      <c r="F293" s="186" t="s">
        <v>439</v>
      </c>
      <c r="G293" s="35"/>
      <c r="H293" s="35"/>
      <c r="I293" s="187"/>
      <c r="J293" s="35"/>
      <c r="K293" s="35"/>
      <c r="L293" s="38"/>
      <c r="M293" s="188"/>
      <c r="N293" s="189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130</v>
      </c>
      <c r="AU293" s="16" t="s">
        <v>82</v>
      </c>
    </row>
    <row r="294" spans="1:65" s="2" customFormat="1" ht="11.25">
      <c r="A294" s="33"/>
      <c r="B294" s="34"/>
      <c r="C294" s="35"/>
      <c r="D294" s="190" t="s">
        <v>132</v>
      </c>
      <c r="E294" s="35"/>
      <c r="F294" s="191" t="s">
        <v>440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132</v>
      </c>
      <c r="AU294" s="16" t="s">
        <v>82</v>
      </c>
    </row>
    <row r="295" spans="1:65" s="12" customFormat="1" ht="22.9" customHeight="1">
      <c r="B295" s="156"/>
      <c r="C295" s="157"/>
      <c r="D295" s="158" t="s">
        <v>70</v>
      </c>
      <c r="E295" s="170" t="s">
        <v>179</v>
      </c>
      <c r="F295" s="170" t="s">
        <v>441</v>
      </c>
      <c r="G295" s="157"/>
      <c r="H295" s="157"/>
      <c r="I295" s="160"/>
      <c r="J295" s="171">
        <f>BK295</f>
        <v>0</v>
      </c>
      <c r="K295" s="157"/>
      <c r="L295" s="162"/>
      <c r="M295" s="163"/>
      <c r="N295" s="164"/>
      <c r="O295" s="164"/>
      <c r="P295" s="165">
        <f>SUM(P296:P319)</f>
        <v>0</v>
      </c>
      <c r="Q295" s="164"/>
      <c r="R295" s="165">
        <f>SUM(R296:R319)</f>
        <v>1.2102649999999999</v>
      </c>
      <c r="S295" s="164"/>
      <c r="T295" s="166">
        <f>SUM(T296:T319)</f>
        <v>0</v>
      </c>
      <c r="AR295" s="167" t="s">
        <v>79</v>
      </c>
      <c r="AT295" s="168" t="s">
        <v>70</v>
      </c>
      <c r="AU295" s="168" t="s">
        <v>79</v>
      </c>
      <c r="AY295" s="167" t="s">
        <v>121</v>
      </c>
      <c r="BK295" s="169">
        <f>SUM(BK296:BK319)</f>
        <v>0</v>
      </c>
    </row>
    <row r="296" spans="1:65" s="2" customFormat="1" ht="16.5" customHeight="1">
      <c r="A296" s="33"/>
      <c r="B296" s="34"/>
      <c r="C296" s="172" t="s">
        <v>442</v>
      </c>
      <c r="D296" s="172" t="s">
        <v>123</v>
      </c>
      <c r="E296" s="173" t="s">
        <v>443</v>
      </c>
      <c r="F296" s="174" t="s">
        <v>444</v>
      </c>
      <c r="G296" s="175" t="s">
        <v>156</v>
      </c>
      <c r="H296" s="176">
        <v>8.5</v>
      </c>
      <c r="I296" s="177"/>
      <c r="J296" s="178">
        <f>ROUND(I296*H296,2)</f>
        <v>0</v>
      </c>
      <c r="K296" s="174" t="s">
        <v>127</v>
      </c>
      <c r="L296" s="38"/>
      <c r="M296" s="179" t="s">
        <v>19</v>
      </c>
      <c r="N296" s="180" t="s">
        <v>42</v>
      </c>
      <c r="O296" s="63"/>
      <c r="P296" s="181">
        <f>O296*H296</f>
        <v>0</v>
      </c>
      <c r="Q296" s="181">
        <v>1.0000000000000001E-5</v>
      </c>
      <c r="R296" s="181">
        <f>Q296*H296</f>
        <v>8.5000000000000006E-5</v>
      </c>
      <c r="S296" s="181">
        <v>0</v>
      </c>
      <c r="T296" s="18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3" t="s">
        <v>128</v>
      </c>
      <c r="AT296" s="183" t="s">
        <v>123</v>
      </c>
      <c r="AU296" s="183" t="s">
        <v>82</v>
      </c>
      <c r="AY296" s="16" t="s">
        <v>121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79</v>
      </c>
      <c r="BK296" s="184">
        <f>ROUND(I296*H296,2)</f>
        <v>0</v>
      </c>
      <c r="BL296" s="16" t="s">
        <v>128</v>
      </c>
      <c r="BM296" s="183" t="s">
        <v>445</v>
      </c>
    </row>
    <row r="297" spans="1:65" s="2" customFormat="1" ht="11.25">
      <c r="A297" s="33"/>
      <c r="B297" s="34"/>
      <c r="C297" s="35"/>
      <c r="D297" s="185" t="s">
        <v>130</v>
      </c>
      <c r="E297" s="35"/>
      <c r="F297" s="186" t="s">
        <v>446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130</v>
      </c>
      <c r="AU297" s="16" t="s">
        <v>82</v>
      </c>
    </row>
    <row r="298" spans="1:65" s="2" customFormat="1" ht="11.25">
      <c r="A298" s="33"/>
      <c r="B298" s="34"/>
      <c r="C298" s="35"/>
      <c r="D298" s="190" t="s">
        <v>132</v>
      </c>
      <c r="E298" s="35"/>
      <c r="F298" s="191" t="s">
        <v>447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132</v>
      </c>
      <c r="AU298" s="16" t="s">
        <v>82</v>
      </c>
    </row>
    <row r="299" spans="1:65" s="13" customFormat="1" ht="11.25">
      <c r="B299" s="192"/>
      <c r="C299" s="193"/>
      <c r="D299" s="185" t="s">
        <v>134</v>
      </c>
      <c r="E299" s="194" t="s">
        <v>19</v>
      </c>
      <c r="F299" s="195" t="s">
        <v>448</v>
      </c>
      <c r="G299" s="193"/>
      <c r="H299" s="196">
        <v>8.5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134</v>
      </c>
      <c r="AU299" s="202" t="s">
        <v>82</v>
      </c>
      <c r="AV299" s="13" t="s">
        <v>82</v>
      </c>
      <c r="AW299" s="13" t="s">
        <v>33</v>
      </c>
      <c r="AX299" s="13" t="s">
        <v>79</v>
      </c>
      <c r="AY299" s="202" t="s">
        <v>121</v>
      </c>
    </row>
    <row r="300" spans="1:65" s="2" customFormat="1" ht="16.5" customHeight="1">
      <c r="A300" s="33"/>
      <c r="B300" s="34"/>
      <c r="C300" s="203" t="s">
        <v>449</v>
      </c>
      <c r="D300" s="203" t="s">
        <v>287</v>
      </c>
      <c r="E300" s="204" t="s">
        <v>450</v>
      </c>
      <c r="F300" s="205" t="s">
        <v>451</v>
      </c>
      <c r="G300" s="206" t="s">
        <v>452</v>
      </c>
      <c r="H300" s="207">
        <v>2</v>
      </c>
      <c r="I300" s="208"/>
      <c r="J300" s="209">
        <f>ROUND(I300*H300,2)</f>
        <v>0</v>
      </c>
      <c r="K300" s="205" t="s">
        <v>19</v>
      </c>
      <c r="L300" s="210"/>
      <c r="M300" s="211" t="s">
        <v>19</v>
      </c>
      <c r="N300" s="212" t="s">
        <v>42</v>
      </c>
      <c r="O300" s="63"/>
      <c r="P300" s="181">
        <f>O300*H300</f>
        <v>0</v>
      </c>
      <c r="Q300" s="181">
        <v>1.4E-2</v>
      </c>
      <c r="R300" s="181">
        <f>Q300*H300</f>
        <v>2.8000000000000001E-2</v>
      </c>
      <c r="S300" s="181">
        <v>0</v>
      </c>
      <c r="T300" s="18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3" t="s">
        <v>179</v>
      </c>
      <c r="AT300" s="183" t="s">
        <v>287</v>
      </c>
      <c r="AU300" s="183" t="s">
        <v>82</v>
      </c>
      <c r="AY300" s="16" t="s">
        <v>121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79</v>
      </c>
      <c r="BK300" s="184">
        <f>ROUND(I300*H300,2)</f>
        <v>0</v>
      </c>
      <c r="BL300" s="16" t="s">
        <v>128</v>
      </c>
      <c r="BM300" s="183" t="s">
        <v>453</v>
      </c>
    </row>
    <row r="301" spans="1:65" s="2" customFormat="1" ht="11.25">
      <c r="A301" s="33"/>
      <c r="B301" s="34"/>
      <c r="C301" s="35"/>
      <c r="D301" s="185" t="s">
        <v>130</v>
      </c>
      <c r="E301" s="35"/>
      <c r="F301" s="186" t="s">
        <v>454</v>
      </c>
      <c r="G301" s="35"/>
      <c r="H301" s="35"/>
      <c r="I301" s="187"/>
      <c r="J301" s="35"/>
      <c r="K301" s="35"/>
      <c r="L301" s="38"/>
      <c r="M301" s="188"/>
      <c r="N301" s="189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130</v>
      </c>
      <c r="AU301" s="16" t="s">
        <v>82</v>
      </c>
    </row>
    <row r="302" spans="1:65" s="2" customFormat="1" ht="16.5" customHeight="1">
      <c r="A302" s="33"/>
      <c r="B302" s="34"/>
      <c r="C302" s="203" t="s">
        <v>455</v>
      </c>
      <c r="D302" s="203" t="s">
        <v>287</v>
      </c>
      <c r="E302" s="204" t="s">
        <v>456</v>
      </c>
      <c r="F302" s="205" t="s">
        <v>457</v>
      </c>
      <c r="G302" s="206" t="s">
        <v>452</v>
      </c>
      <c r="H302" s="207">
        <v>1</v>
      </c>
      <c r="I302" s="208"/>
      <c r="J302" s="209">
        <f>ROUND(I302*H302,2)</f>
        <v>0</v>
      </c>
      <c r="K302" s="205" t="s">
        <v>19</v>
      </c>
      <c r="L302" s="210"/>
      <c r="M302" s="211" t="s">
        <v>19</v>
      </c>
      <c r="N302" s="212" t="s">
        <v>42</v>
      </c>
      <c r="O302" s="63"/>
      <c r="P302" s="181">
        <f>O302*H302</f>
        <v>0</v>
      </c>
      <c r="Q302" s="181">
        <v>6.9999999999999999E-4</v>
      </c>
      <c r="R302" s="181">
        <f>Q302*H302</f>
        <v>6.9999999999999999E-4</v>
      </c>
      <c r="S302" s="181">
        <v>0</v>
      </c>
      <c r="T302" s="18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3" t="s">
        <v>179</v>
      </c>
      <c r="AT302" s="183" t="s">
        <v>287</v>
      </c>
      <c r="AU302" s="183" t="s">
        <v>82</v>
      </c>
      <c r="AY302" s="16" t="s">
        <v>121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6" t="s">
        <v>79</v>
      </c>
      <c r="BK302" s="184">
        <f>ROUND(I302*H302,2)</f>
        <v>0</v>
      </c>
      <c r="BL302" s="16" t="s">
        <v>128</v>
      </c>
      <c r="BM302" s="183" t="s">
        <v>458</v>
      </c>
    </row>
    <row r="303" spans="1:65" s="2" customFormat="1" ht="11.25">
      <c r="A303" s="33"/>
      <c r="B303" s="34"/>
      <c r="C303" s="35"/>
      <c r="D303" s="185" t="s">
        <v>130</v>
      </c>
      <c r="E303" s="35"/>
      <c r="F303" s="186" t="s">
        <v>457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130</v>
      </c>
      <c r="AU303" s="16" t="s">
        <v>82</v>
      </c>
    </row>
    <row r="304" spans="1:65" s="2" customFormat="1" ht="16.5" customHeight="1">
      <c r="A304" s="33"/>
      <c r="B304" s="34"/>
      <c r="C304" s="172" t="s">
        <v>459</v>
      </c>
      <c r="D304" s="172" t="s">
        <v>123</v>
      </c>
      <c r="E304" s="173" t="s">
        <v>460</v>
      </c>
      <c r="F304" s="174" t="s">
        <v>461</v>
      </c>
      <c r="G304" s="175" t="s">
        <v>452</v>
      </c>
      <c r="H304" s="176">
        <v>3</v>
      </c>
      <c r="I304" s="177"/>
      <c r="J304" s="178">
        <f>ROUND(I304*H304,2)</f>
        <v>0</v>
      </c>
      <c r="K304" s="174" t="s">
        <v>127</v>
      </c>
      <c r="L304" s="38"/>
      <c r="M304" s="179" t="s">
        <v>19</v>
      </c>
      <c r="N304" s="180" t="s">
        <v>42</v>
      </c>
      <c r="O304" s="63"/>
      <c r="P304" s="181">
        <f>O304*H304</f>
        <v>0</v>
      </c>
      <c r="Q304" s="181">
        <v>0.1326</v>
      </c>
      <c r="R304" s="181">
        <f>Q304*H304</f>
        <v>0.39779999999999999</v>
      </c>
      <c r="S304" s="181">
        <v>0</v>
      </c>
      <c r="T304" s="18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3" t="s">
        <v>128</v>
      </c>
      <c r="AT304" s="183" t="s">
        <v>123</v>
      </c>
      <c r="AU304" s="183" t="s">
        <v>82</v>
      </c>
      <c r="AY304" s="16" t="s">
        <v>121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79</v>
      </c>
      <c r="BK304" s="184">
        <f>ROUND(I304*H304,2)</f>
        <v>0</v>
      </c>
      <c r="BL304" s="16" t="s">
        <v>128</v>
      </c>
      <c r="BM304" s="183" t="s">
        <v>462</v>
      </c>
    </row>
    <row r="305" spans="1:65" s="2" customFormat="1" ht="11.25">
      <c r="A305" s="33"/>
      <c r="B305" s="34"/>
      <c r="C305" s="35"/>
      <c r="D305" s="185" t="s">
        <v>130</v>
      </c>
      <c r="E305" s="35"/>
      <c r="F305" s="186" t="s">
        <v>463</v>
      </c>
      <c r="G305" s="35"/>
      <c r="H305" s="35"/>
      <c r="I305" s="187"/>
      <c r="J305" s="35"/>
      <c r="K305" s="35"/>
      <c r="L305" s="38"/>
      <c r="M305" s="188"/>
      <c r="N305" s="189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130</v>
      </c>
      <c r="AU305" s="16" t="s">
        <v>82</v>
      </c>
    </row>
    <row r="306" spans="1:65" s="2" customFormat="1" ht="11.25">
      <c r="A306" s="33"/>
      <c r="B306" s="34"/>
      <c r="C306" s="35"/>
      <c r="D306" s="190" t="s">
        <v>132</v>
      </c>
      <c r="E306" s="35"/>
      <c r="F306" s="191" t="s">
        <v>464</v>
      </c>
      <c r="G306" s="35"/>
      <c r="H306" s="35"/>
      <c r="I306" s="187"/>
      <c r="J306" s="35"/>
      <c r="K306" s="35"/>
      <c r="L306" s="38"/>
      <c r="M306" s="188"/>
      <c r="N306" s="189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132</v>
      </c>
      <c r="AU306" s="16" t="s">
        <v>82</v>
      </c>
    </row>
    <row r="307" spans="1:65" s="13" customFormat="1" ht="11.25">
      <c r="B307" s="192"/>
      <c r="C307" s="193"/>
      <c r="D307" s="185" t="s">
        <v>134</v>
      </c>
      <c r="E307" s="194" t="s">
        <v>19</v>
      </c>
      <c r="F307" s="195" t="s">
        <v>465</v>
      </c>
      <c r="G307" s="193"/>
      <c r="H307" s="196">
        <v>3</v>
      </c>
      <c r="I307" s="197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134</v>
      </c>
      <c r="AU307" s="202" t="s">
        <v>82</v>
      </c>
      <c r="AV307" s="13" t="s">
        <v>82</v>
      </c>
      <c r="AW307" s="13" t="s">
        <v>33</v>
      </c>
      <c r="AX307" s="13" t="s">
        <v>79</v>
      </c>
      <c r="AY307" s="202" t="s">
        <v>121</v>
      </c>
    </row>
    <row r="308" spans="1:65" s="2" customFormat="1" ht="16.5" customHeight="1">
      <c r="A308" s="33"/>
      <c r="B308" s="34"/>
      <c r="C308" s="203" t="s">
        <v>466</v>
      </c>
      <c r="D308" s="203" t="s">
        <v>287</v>
      </c>
      <c r="E308" s="204" t="s">
        <v>467</v>
      </c>
      <c r="F308" s="205" t="s">
        <v>468</v>
      </c>
      <c r="G308" s="206" t="s">
        <v>469</v>
      </c>
      <c r="H308" s="207">
        <v>3</v>
      </c>
      <c r="I308" s="208"/>
      <c r="J308" s="209">
        <f>ROUND(I308*H308,2)</f>
        <v>0</v>
      </c>
      <c r="K308" s="205" t="s">
        <v>19</v>
      </c>
      <c r="L308" s="210"/>
      <c r="M308" s="211" t="s">
        <v>19</v>
      </c>
      <c r="N308" s="212" t="s">
        <v>42</v>
      </c>
      <c r="O308" s="63"/>
      <c r="P308" s="181">
        <f>O308*H308</f>
        <v>0</v>
      </c>
      <c r="Q308" s="181">
        <v>0.12</v>
      </c>
      <c r="R308" s="181">
        <f>Q308*H308</f>
        <v>0.36</v>
      </c>
      <c r="S308" s="181">
        <v>0</v>
      </c>
      <c r="T308" s="18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3" t="s">
        <v>179</v>
      </c>
      <c r="AT308" s="183" t="s">
        <v>287</v>
      </c>
      <c r="AU308" s="183" t="s">
        <v>82</v>
      </c>
      <c r="AY308" s="16" t="s">
        <v>121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6" t="s">
        <v>79</v>
      </c>
      <c r="BK308" s="184">
        <f>ROUND(I308*H308,2)</f>
        <v>0</v>
      </c>
      <c r="BL308" s="16" t="s">
        <v>128</v>
      </c>
      <c r="BM308" s="183" t="s">
        <v>470</v>
      </c>
    </row>
    <row r="309" spans="1:65" s="2" customFormat="1" ht="11.25">
      <c r="A309" s="33"/>
      <c r="B309" s="34"/>
      <c r="C309" s="35"/>
      <c r="D309" s="185" t="s">
        <v>130</v>
      </c>
      <c r="E309" s="35"/>
      <c r="F309" s="186" t="s">
        <v>468</v>
      </c>
      <c r="G309" s="35"/>
      <c r="H309" s="35"/>
      <c r="I309" s="187"/>
      <c r="J309" s="35"/>
      <c r="K309" s="35"/>
      <c r="L309" s="38"/>
      <c r="M309" s="188"/>
      <c r="N309" s="189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130</v>
      </c>
      <c r="AU309" s="16" t="s">
        <v>82</v>
      </c>
    </row>
    <row r="310" spans="1:65" s="2" customFormat="1" ht="16.5" customHeight="1">
      <c r="A310" s="33"/>
      <c r="B310" s="34"/>
      <c r="C310" s="172" t="s">
        <v>471</v>
      </c>
      <c r="D310" s="172" t="s">
        <v>123</v>
      </c>
      <c r="E310" s="173" t="s">
        <v>472</v>
      </c>
      <c r="F310" s="174" t="s">
        <v>473</v>
      </c>
      <c r="G310" s="175" t="s">
        <v>156</v>
      </c>
      <c r="H310" s="176">
        <v>13.5</v>
      </c>
      <c r="I310" s="177"/>
      <c r="J310" s="178">
        <f>ROUND(I310*H310,2)</f>
        <v>0</v>
      </c>
      <c r="K310" s="174" t="s">
        <v>19</v>
      </c>
      <c r="L310" s="38"/>
      <c r="M310" s="179" t="s">
        <v>19</v>
      </c>
      <c r="N310" s="180" t="s">
        <v>42</v>
      </c>
      <c r="O310" s="63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3" t="s">
        <v>128</v>
      </c>
      <c r="AT310" s="183" t="s">
        <v>123</v>
      </c>
      <c r="AU310" s="183" t="s">
        <v>82</v>
      </c>
      <c r="AY310" s="16" t="s">
        <v>121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79</v>
      </c>
      <c r="BK310" s="184">
        <f>ROUND(I310*H310,2)</f>
        <v>0</v>
      </c>
      <c r="BL310" s="16" t="s">
        <v>128</v>
      </c>
      <c r="BM310" s="183" t="s">
        <v>474</v>
      </c>
    </row>
    <row r="311" spans="1:65" s="2" customFormat="1" ht="11.25">
      <c r="A311" s="33"/>
      <c r="B311" s="34"/>
      <c r="C311" s="35"/>
      <c r="D311" s="185" t="s">
        <v>130</v>
      </c>
      <c r="E311" s="35"/>
      <c r="F311" s="186" t="s">
        <v>473</v>
      </c>
      <c r="G311" s="35"/>
      <c r="H311" s="35"/>
      <c r="I311" s="187"/>
      <c r="J311" s="35"/>
      <c r="K311" s="35"/>
      <c r="L311" s="38"/>
      <c r="M311" s="188"/>
      <c r="N311" s="189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130</v>
      </c>
      <c r="AU311" s="16" t="s">
        <v>82</v>
      </c>
    </row>
    <row r="312" spans="1:65" s="13" customFormat="1" ht="11.25">
      <c r="B312" s="192"/>
      <c r="C312" s="193"/>
      <c r="D312" s="185" t="s">
        <v>134</v>
      </c>
      <c r="E312" s="194" t="s">
        <v>19</v>
      </c>
      <c r="F312" s="195" t="s">
        <v>475</v>
      </c>
      <c r="G312" s="193"/>
      <c r="H312" s="196">
        <v>13.5</v>
      </c>
      <c r="I312" s="197"/>
      <c r="J312" s="193"/>
      <c r="K312" s="193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134</v>
      </c>
      <c r="AU312" s="202" t="s">
        <v>82</v>
      </c>
      <c r="AV312" s="13" t="s">
        <v>82</v>
      </c>
      <c r="AW312" s="13" t="s">
        <v>33</v>
      </c>
      <c r="AX312" s="13" t="s">
        <v>79</v>
      </c>
      <c r="AY312" s="202" t="s">
        <v>121</v>
      </c>
    </row>
    <row r="313" spans="1:65" s="2" customFormat="1" ht="16.5" customHeight="1">
      <c r="A313" s="33"/>
      <c r="B313" s="34"/>
      <c r="C313" s="172" t="s">
        <v>476</v>
      </c>
      <c r="D313" s="172" t="s">
        <v>123</v>
      </c>
      <c r="E313" s="173" t="s">
        <v>477</v>
      </c>
      <c r="F313" s="174" t="s">
        <v>478</v>
      </c>
      <c r="G313" s="175" t="s">
        <v>479</v>
      </c>
      <c r="H313" s="176">
        <v>1</v>
      </c>
      <c r="I313" s="177"/>
      <c r="J313" s="178">
        <f>ROUND(I313*H313,2)</f>
        <v>0</v>
      </c>
      <c r="K313" s="174" t="s">
        <v>19</v>
      </c>
      <c r="L313" s="38"/>
      <c r="M313" s="179" t="s">
        <v>19</v>
      </c>
      <c r="N313" s="180" t="s">
        <v>42</v>
      </c>
      <c r="O313" s="63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3" t="s">
        <v>128</v>
      </c>
      <c r="AT313" s="183" t="s">
        <v>123</v>
      </c>
      <c r="AU313" s="183" t="s">
        <v>82</v>
      </c>
      <c r="AY313" s="16" t="s">
        <v>121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6" t="s">
        <v>79</v>
      </c>
      <c r="BK313" s="184">
        <f>ROUND(I313*H313,2)</f>
        <v>0</v>
      </c>
      <c r="BL313" s="16" t="s">
        <v>128</v>
      </c>
      <c r="BM313" s="183" t="s">
        <v>480</v>
      </c>
    </row>
    <row r="314" spans="1:65" s="2" customFormat="1" ht="11.25">
      <c r="A314" s="33"/>
      <c r="B314" s="34"/>
      <c r="C314" s="35"/>
      <c r="D314" s="185" t="s">
        <v>130</v>
      </c>
      <c r="E314" s="35"/>
      <c r="F314" s="186" t="s">
        <v>478</v>
      </c>
      <c r="G314" s="35"/>
      <c r="H314" s="35"/>
      <c r="I314" s="187"/>
      <c r="J314" s="35"/>
      <c r="K314" s="35"/>
      <c r="L314" s="38"/>
      <c r="M314" s="188"/>
      <c r="N314" s="189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130</v>
      </c>
      <c r="AU314" s="16" t="s">
        <v>82</v>
      </c>
    </row>
    <row r="315" spans="1:65" s="2" customFormat="1" ht="16.5" customHeight="1">
      <c r="A315" s="33"/>
      <c r="B315" s="34"/>
      <c r="C315" s="172" t="s">
        <v>481</v>
      </c>
      <c r="D315" s="172" t="s">
        <v>123</v>
      </c>
      <c r="E315" s="173" t="s">
        <v>482</v>
      </c>
      <c r="F315" s="174" t="s">
        <v>483</v>
      </c>
      <c r="G315" s="175" t="s">
        <v>479</v>
      </c>
      <c r="H315" s="176">
        <v>1</v>
      </c>
      <c r="I315" s="177"/>
      <c r="J315" s="178">
        <f>ROUND(I315*H315,2)</f>
        <v>0</v>
      </c>
      <c r="K315" s="174" t="s">
        <v>19</v>
      </c>
      <c r="L315" s="38"/>
      <c r="M315" s="179" t="s">
        <v>19</v>
      </c>
      <c r="N315" s="180" t="s">
        <v>42</v>
      </c>
      <c r="O315" s="63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128</v>
      </c>
      <c r="AT315" s="183" t="s">
        <v>123</v>
      </c>
      <c r="AU315" s="183" t="s">
        <v>82</v>
      </c>
      <c r="AY315" s="16" t="s">
        <v>121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128</v>
      </c>
      <c r="BM315" s="183" t="s">
        <v>484</v>
      </c>
    </row>
    <row r="316" spans="1:65" s="2" customFormat="1" ht="11.25">
      <c r="A316" s="33"/>
      <c r="B316" s="34"/>
      <c r="C316" s="35"/>
      <c r="D316" s="185" t="s">
        <v>130</v>
      </c>
      <c r="E316" s="35"/>
      <c r="F316" s="186" t="s">
        <v>483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130</v>
      </c>
      <c r="AU316" s="16" t="s">
        <v>82</v>
      </c>
    </row>
    <row r="317" spans="1:65" s="2" customFormat="1" ht="16.5" customHeight="1">
      <c r="A317" s="33"/>
      <c r="B317" s="34"/>
      <c r="C317" s="172" t="s">
        <v>485</v>
      </c>
      <c r="D317" s="172" t="s">
        <v>123</v>
      </c>
      <c r="E317" s="173" t="s">
        <v>486</v>
      </c>
      <c r="F317" s="174" t="s">
        <v>487</v>
      </c>
      <c r="G317" s="175" t="s">
        <v>452</v>
      </c>
      <c r="H317" s="176">
        <v>1</v>
      </c>
      <c r="I317" s="177"/>
      <c r="J317" s="178">
        <f>ROUND(I317*H317,2)</f>
        <v>0</v>
      </c>
      <c r="K317" s="174" t="s">
        <v>127</v>
      </c>
      <c r="L317" s="38"/>
      <c r="M317" s="179" t="s">
        <v>19</v>
      </c>
      <c r="N317" s="180" t="s">
        <v>42</v>
      </c>
      <c r="O317" s="63"/>
      <c r="P317" s="181">
        <f>O317*H317</f>
        <v>0</v>
      </c>
      <c r="Q317" s="181">
        <v>0.42368</v>
      </c>
      <c r="R317" s="181">
        <f>Q317*H317</f>
        <v>0.42368</v>
      </c>
      <c r="S317" s="181">
        <v>0</v>
      </c>
      <c r="T317" s="18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3" t="s">
        <v>128</v>
      </c>
      <c r="AT317" s="183" t="s">
        <v>123</v>
      </c>
      <c r="AU317" s="183" t="s">
        <v>82</v>
      </c>
      <c r="AY317" s="16" t="s">
        <v>121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6" t="s">
        <v>79</v>
      </c>
      <c r="BK317" s="184">
        <f>ROUND(I317*H317,2)</f>
        <v>0</v>
      </c>
      <c r="BL317" s="16" t="s">
        <v>128</v>
      </c>
      <c r="BM317" s="183" t="s">
        <v>488</v>
      </c>
    </row>
    <row r="318" spans="1:65" s="2" customFormat="1" ht="11.25">
      <c r="A318" s="33"/>
      <c r="B318" s="34"/>
      <c r="C318" s="35"/>
      <c r="D318" s="185" t="s">
        <v>130</v>
      </c>
      <c r="E318" s="35"/>
      <c r="F318" s="186" t="s">
        <v>487</v>
      </c>
      <c r="G318" s="35"/>
      <c r="H318" s="35"/>
      <c r="I318" s="187"/>
      <c r="J318" s="35"/>
      <c r="K318" s="35"/>
      <c r="L318" s="38"/>
      <c r="M318" s="188"/>
      <c r="N318" s="189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130</v>
      </c>
      <c r="AU318" s="16" t="s">
        <v>82</v>
      </c>
    </row>
    <row r="319" spans="1:65" s="2" customFormat="1" ht="11.25">
      <c r="A319" s="33"/>
      <c r="B319" s="34"/>
      <c r="C319" s="35"/>
      <c r="D319" s="190" t="s">
        <v>132</v>
      </c>
      <c r="E319" s="35"/>
      <c r="F319" s="191" t="s">
        <v>489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132</v>
      </c>
      <c r="AU319" s="16" t="s">
        <v>82</v>
      </c>
    </row>
    <row r="320" spans="1:65" s="12" customFormat="1" ht="22.9" customHeight="1">
      <c r="B320" s="156"/>
      <c r="C320" s="157"/>
      <c r="D320" s="158" t="s">
        <v>70</v>
      </c>
      <c r="E320" s="170" t="s">
        <v>188</v>
      </c>
      <c r="F320" s="170" t="s">
        <v>490</v>
      </c>
      <c r="G320" s="157"/>
      <c r="H320" s="157"/>
      <c r="I320" s="160"/>
      <c r="J320" s="171">
        <f>BK320</f>
        <v>0</v>
      </c>
      <c r="K320" s="157"/>
      <c r="L320" s="162"/>
      <c r="M320" s="163"/>
      <c r="N320" s="164"/>
      <c r="O320" s="164"/>
      <c r="P320" s="165">
        <f>SUM(P321:P365)</f>
        <v>0</v>
      </c>
      <c r="Q320" s="164"/>
      <c r="R320" s="165">
        <f>SUM(R321:R365)</f>
        <v>21.616654799999999</v>
      </c>
      <c r="S320" s="164"/>
      <c r="T320" s="166">
        <f>SUM(T321:T365)</f>
        <v>12.600000000000001</v>
      </c>
      <c r="AR320" s="167" t="s">
        <v>79</v>
      </c>
      <c r="AT320" s="168" t="s">
        <v>70</v>
      </c>
      <c r="AU320" s="168" t="s">
        <v>79</v>
      </c>
      <c r="AY320" s="167" t="s">
        <v>121</v>
      </c>
      <c r="BK320" s="169">
        <f>SUM(BK321:BK365)</f>
        <v>0</v>
      </c>
    </row>
    <row r="321" spans="1:65" s="2" customFormat="1" ht="16.5" customHeight="1">
      <c r="A321" s="33"/>
      <c r="B321" s="34"/>
      <c r="C321" s="172" t="s">
        <v>491</v>
      </c>
      <c r="D321" s="172" t="s">
        <v>123</v>
      </c>
      <c r="E321" s="173" t="s">
        <v>492</v>
      </c>
      <c r="F321" s="174" t="s">
        <v>493</v>
      </c>
      <c r="G321" s="175" t="s">
        <v>452</v>
      </c>
      <c r="H321" s="176">
        <v>2</v>
      </c>
      <c r="I321" s="177"/>
      <c r="J321" s="178">
        <f>ROUND(I321*H321,2)</f>
        <v>0</v>
      </c>
      <c r="K321" s="174" t="s">
        <v>127</v>
      </c>
      <c r="L321" s="38"/>
      <c r="M321" s="179" t="s">
        <v>19</v>
      </c>
      <c r="N321" s="180" t="s">
        <v>42</v>
      </c>
      <c r="O321" s="63"/>
      <c r="P321" s="181">
        <f>O321*H321</f>
        <v>0</v>
      </c>
      <c r="Q321" s="181">
        <v>6.9999999999999999E-4</v>
      </c>
      <c r="R321" s="181">
        <f>Q321*H321</f>
        <v>1.4E-3</v>
      </c>
      <c r="S321" s="181">
        <v>0</v>
      </c>
      <c r="T321" s="18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3" t="s">
        <v>128</v>
      </c>
      <c r="AT321" s="183" t="s">
        <v>123</v>
      </c>
      <c r="AU321" s="183" t="s">
        <v>82</v>
      </c>
      <c r="AY321" s="16" t="s">
        <v>121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6" t="s">
        <v>79</v>
      </c>
      <c r="BK321" s="184">
        <f>ROUND(I321*H321,2)</f>
        <v>0</v>
      </c>
      <c r="BL321" s="16" t="s">
        <v>128</v>
      </c>
      <c r="BM321" s="183" t="s">
        <v>494</v>
      </c>
    </row>
    <row r="322" spans="1:65" s="2" customFormat="1" ht="11.25">
      <c r="A322" s="33"/>
      <c r="B322" s="34"/>
      <c r="C322" s="35"/>
      <c r="D322" s="185" t="s">
        <v>130</v>
      </c>
      <c r="E322" s="35"/>
      <c r="F322" s="186" t="s">
        <v>495</v>
      </c>
      <c r="G322" s="35"/>
      <c r="H322" s="35"/>
      <c r="I322" s="187"/>
      <c r="J322" s="35"/>
      <c r="K322" s="35"/>
      <c r="L322" s="38"/>
      <c r="M322" s="188"/>
      <c r="N322" s="189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130</v>
      </c>
      <c r="AU322" s="16" t="s">
        <v>82</v>
      </c>
    </row>
    <row r="323" spans="1:65" s="2" customFormat="1" ht="11.25">
      <c r="A323" s="33"/>
      <c r="B323" s="34"/>
      <c r="C323" s="35"/>
      <c r="D323" s="190" t="s">
        <v>132</v>
      </c>
      <c r="E323" s="35"/>
      <c r="F323" s="191" t="s">
        <v>496</v>
      </c>
      <c r="G323" s="35"/>
      <c r="H323" s="35"/>
      <c r="I323" s="187"/>
      <c r="J323" s="35"/>
      <c r="K323" s="35"/>
      <c r="L323" s="38"/>
      <c r="M323" s="188"/>
      <c r="N323" s="189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132</v>
      </c>
      <c r="AU323" s="16" t="s">
        <v>82</v>
      </c>
    </row>
    <row r="324" spans="1:65" s="13" customFormat="1" ht="11.25">
      <c r="B324" s="192"/>
      <c r="C324" s="193"/>
      <c r="D324" s="185" t="s">
        <v>134</v>
      </c>
      <c r="E324" s="194" t="s">
        <v>19</v>
      </c>
      <c r="F324" s="195" t="s">
        <v>497</v>
      </c>
      <c r="G324" s="193"/>
      <c r="H324" s="196">
        <v>2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134</v>
      </c>
      <c r="AU324" s="202" t="s">
        <v>82</v>
      </c>
      <c r="AV324" s="13" t="s">
        <v>82</v>
      </c>
      <c r="AW324" s="13" t="s">
        <v>33</v>
      </c>
      <c r="AX324" s="13" t="s">
        <v>79</v>
      </c>
      <c r="AY324" s="202" t="s">
        <v>121</v>
      </c>
    </row>
    <row r="325" spans="1:65" s="2" customFormat="1" ht="16.5" customHeight="1">
      <c r="A325" s="33"/>
      <c r="B325" s="34"/>
      <c r="C325" s="203" t="s">
        <v>498</v>
      </c>
      <c r="D325" s="203" t="s">
        <v>287</v>
      </c>
      <c r="E325" s="204" t="s">
        <v>499</v>
      </c>
      <c r="F325" s="205" t="s">
        <v>500</v>
      </c>
      <c r="G325" s="206" t="s">
        <v>452</v>
      </c>
      <c r="H325" s="207">
        <v>1</v>
      </c>
      <c r="I325" s="208"/>
      <c r="J325" s="209">
        <f>ROUND(I325*H325,2)</f>
        <v>0</v>
      </c>
      <c r="K325" s="205" t="s">
        <v>127</v>
      </c>
      <c r="L325" s="210"/>
      <c r="M325" s="211" t="s">
        <v>19</v>
      </c>
      <c r="N325" s="212" t="s">
        <v>42</v>
      </c>
      <c r="O325" s="63"/>
      <c r="P325" s="181">
        <f>O325*H325</f>
        <v>0</v>
      </c>
      <c r="Q325" s="181">
        <v>2.5000000000000001E-3</v>
      </c>
      <c r="R325" s="181">
        <f>Q325*H325</f>
        <v>2.5000000000000001E-3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179</v>
      </c>
      <c r="AT325" s="183" t="s">
        <v>287</v>
      </c>
      <c r="AU325" s="183" t="s">
        <v>82</v>
      </c>
      <c r="AY325" s="16" t="s">
        <v>121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128</v>
      </c>
      <c r="BM325" s="183" t="s">
        <v>501</v>
      </c>
    </row>
    <row r="326" spans="1:65" s="2" customFormat="1" ht="11.25">
      <c r="A326" s="33"/>
      <c r="B326" s="34"/>
      <c r="C326" s="35"/>
      <c r="D326" s="185" t="s">
        <v>130</v>
      </c>
      <c r="E326" s="35"/>
      <c r="F326" s="186" t="s">
        <v>500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130</v>
      </c>
      <c r="AU326" s="16" t="s">
        <v>82</v>
      </c>
    </row>
    <row r="327" spans="1:65" s="2" customFormat="1" ht="19.5">
      <c r="A327" s="33"/>
      <c r="B327" s="34"/>
      <c r="C327" s="35"/>
      <c r="D327" s="185" t="s">
        <v>322</v>
      </c>
      <c r="E327" s="35"/>
      <c r="F327" s="213" t="s">
        <v>502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322</v>
      </c>
      <c r="AU327" s="16" t="s">
        <v>82</v>
      </c>
    </row>
    <row r="328" spans="1:65" s="2" customFormat="1" ht="16.5" customHeight="1">
      <c r="A328" s="33"/>
      <c r="B328" s="34"/>
      <c r="C328" s="203" t="s">
        <v>503</v>
      </c>
      <c r="D328" s="203" t="s">
        <v>287</v>
      </c>
      <c r="E328" s="204" t="s">
        <v>504</v>
      </c>
      <c r="F328" s="205" t="s">
        <v>505</v>
      </c>
      <c r="G328" s="206" t="s">
        <v>452</v>
      </c>
      <c r="H328" s="207">
        <v>1</v>
      </c>
      <c r="I328" s="208"/>
      <c r="J328" s="209">
        <f>ROUND(I328*H328,2)</f>
        <v>0</v>
      </c>
      <c r="K328" s="205" t="s">
        <v>127</v>
      </c>
      <c r="L328" s="210"/>
      <c r="M328" s="211" t="s">
        <v>19</v>
      </c>
      <c r="N328" s="212" t="s">
        <v>42</v>
      </c>
      <c r="O328" s="63"/>
      <c r="P328" s="181">
        <f>O328*H328</f>
        <v>0</v>
      </c>
      <c r="Q328" s="181">
        <v>8.9999999999999998E-4</v>
      </c>
      <c r="R328" s="181">
        <f>Q328*H328</f>
        <v>8.9999999999999998E-4</v>
      </c>
      <c r="S328" s="181">
        <v>0</v>
      </c>
      <c r="T328" s="18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3" t="s">
        <v>179</v>
      </c>
      <c r="AT328" s="183" t="s">
        <v>287</v>
      </c>
      <c r="AU328" s="183" t="s">
        <v>82</v>
      </c>
      <c r="AY328" s="16" t="s">
        <v>121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79</v>
      </c>
      <c r="BK328" s="184">
        <f>ROUND(I328*H328,2)</f>
        <v>0</v>
      </c>
      <c r="BL328" s="16" t="s">
        <v>128</v>
      </c>
      <c r="BM328" s="183" t="s">
        <v>506</v>
      </c>
    </row>
    <row r="329" spans="1:65" s="2" customFormat="1" ht="11.25">
      <c r="A329" s="33"/>
      <c r="B329" s="34"/>
      <c r="C329" s="35"/>
      <c r="D329" s="185" t="s">
        <v>130</v>
      </c>
      <c r="E329" s="35"/>
      <c r="F329" s="186" t="s">
        <v>505</v>
      </c>
      <c r="G329" s="35"/>
      <c r="H329" s="35"/>
      <c r="I329" s="187"/>
      <c r="J329" s="35"/>
      <c r="K329" s="35"/>
      <c r="L329" s="38"/>
      <c r="M329" s="188"/>
      <c r="N329" s="189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130</v>
      </c>
      <c r="AU329" s="16" t="s">
        <v>82</v>
      </c>
    </row>
    <row r="330" spans="1:65" s="2" customFormat="1" ht="16.5" customHeight="1">
      <c r="A330" s="33"/>
      <c r="B330" s="34"/>
      <c r="C330" s="172" t="s">
        <v>507</v>
      </c>
      <c r="D330" s="172" t="s">
        <v>123</v>
      </c>
      <c r="E330" s="173" t="s">
        <v>508</v>
      </c>
      <c r="F330" s="174" t="s">
        <v>509</v>
      </c>
      <c r="G330" s="175" t="s">
        <v>452</v>
      </c>
      <c r="H330" s="176">
        <v>1</v>
      </c>
      <c r="I330" s="177"/>
      <c r="J330" s="178">
        <f>ROUND(I330*H330,2)</f>
        <v>0</v>
      </c>
      <c r="K330" s="174" t="s">
        <v>127</v>
      </c>
      <c r="L330" s="38"/>
      <c r="M330" s="179" t="s">
        <v>19</v>
      </c>
      <c r="N330" s="180" t="s">
        <v>42</v>
      </c>
      <c r="O330" s="63"/>
      <c r="P330" s="181">
        <f>O330*H330</f>
        <v>0</v>
      </c>
      <c r="Q330" s="181">
        <v>0.10940999999999999</v>
      </c>
      <c r="R330" s="181">
        <f>Q330*H330</f>
        <v>0.10940999999999999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128</v>
      </c>
      <c r="AT330" s="183" t="s">
        <v>123</v>
      </c>
      <c r="AU330" s="183" t="s">
        <v>82</v>
      </c>
      <c r="AY330" s="16" t="s">
        <v>121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128</v>
      </c>
      <c r="BM330" s="183" t="s">
        <v>510</v>
      </c>
    </row>
    <row r="331" spans="1:65" s="2" customFormat="1" ht="11.25">
      <c r="A331" s="33"/>
      <c r="B331" s="34"/>
      <c r="C331" s="35"/>
      <c r="D331" s="185" t="s">
        <v>130</v>
      </c>
      <c r="E331" s="35"/>
      <c r="F331" s="186" t="s">
        <v>511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130</v>
      </c>
      <c r="AU331" s="16" t="s">
        <v>82</v>
      </c>
    </row>
    <row r="332" spans="1:65" s="2" customFormat="1" ht="11.25">
      <c r="A332" s="33"/>
      <c r="B332" s="34"/>
      <c r="C332" s="35"/>
      <c r="D332" s="190" t="s">
        <v>132</v>
      </c>
      <c r="E332" s="35"/>
      <c r="F332" s="191" t="s">
        <v>512</v>
      </c>
      <c r="G332" s="35"/>
      <c r="H332" s="35"/>
      <c r="I332" s="187"/>
      <c r="J332" s="35"/>
      <c r="K332" s="35"/>
      <c r="L332" s="38"/>
      <c r="M332" s="188"/>
      <c r="N332" s="189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132</v>
      </c>
      <c r="AU332" s="16" t="s">
        <v>82</v>
      </c>
    </row>
    <row r="333" spans="1:65" s="2" customFormat="1" ht="16.5" customHeight="1">
      <c r="A333" s="33"/>
      <c r="B333" s="34"/>
      <c r="C333" s="203" t="s">
        <v>513</v>
      </c>
      <c r="D333" s="203" t="s">
        <v>287</v>
      </c>
      <c r="E333" s="204" t="s">
        <v>514</v>
      </c>
      <c r="F333" s="205" t="s">
        <v>515</v>
      </c>
      <c r="G333" s="206" t="s">
        <v>452</v>
      </c>
      <c r="H333" s="207">
        <v>1</v>
      </c>
      <c r="I333" s="208"/>
      <c r="J333" s="209">
        <f>ROUND(I333*H333,2)</f>
        <v>0</v>
      </c>
      <c r="K333" s="205" t="s">
        <v>127</v>
      </c>
      <c r="L333" s="210"/>
      <c r="M333" s="211" t="s">
        <v>19</v>
      </c>
      <c r="N333" s="212" t="s">
        <v>42</v>
      </c>
      <c r="O333" s="63"/>
      <c r="P333" s="181">
        <f>O333*H333</f>
        <v>0</v>
      </c>
      <c r="Q333" s="181">
        <v>6.1000000000000004E-3</v>
      </c>
      <c r="R333" s="181">
        <f>Q333*H333</f>
        <v>6.1000000000000004E-3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179</v>
      </c>
      <c r="AT333" s="183" t="s">
        <v>287</v>
      </c>
      <c r="AU333" s="183" t="s">
        <v>82</v>
      </c>
      <c r="AY333" s="16" t="s">
        <v>121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79</v>
      </c>
      <c r="BK333" s="184">
        <f>ROUND(I333*H333,2)</f>
        <v>0</v>
      </c>
      <c r="BL333" s="16" t="s">
        <v>128</v>
      </c>
      <c r="BM333" s="183" t="s">
        <v>516</v>
      </c>
    </row>
    <row r="334" spans="1:65" s="2" customFormat="1" ht="11.25">
      <c r="A334" s="33"/>
      <c r="B334" s="34"/>
      <c r="C334" s="35"/>
      <c r="D334" s="185" t="s">
        <v>130</v>
      </c>
      <c r="E334" s="35"/>
      <c r="F334" s="186" t="s">
        <v>515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130</v>
      </c>
      <c r="AU334" s="16" t="s">
        <v>82</v>
      </c>
    </row>
    <row r="335" spans="1:65" s="2" customFormat="1" ht="16.5" customHeight="1">
      <c r="A335" s="33"/>
      <c r="B335" s="34"/>
      <c r="C335" s="172" t="s">
        <v>517</v>
      </c>
      <c r="D335" s="172" t="s">
        <v>123</v>
      </c>
      <c r="E335" s="173" t="s">
        <v>518</v>
      </c>
      <c r="F335" s="174" t="s">
        <v>519</v>
      </c>
      <c r="G335" s="175" t="s">
        <v>156</v>
      </c>
      <c r="H335" s="176">
        <v>54.2</v>
      </c>
      <c r="I335" s="177"/>
      <c r="J335" s="178">
        <f>ROUND(I335*H335,2)</f>
        <v>0</v>
      </c>
      <c r="K335" s="174" t="s">
        <v>127</v>
      </c>
      <c r="L335" s="38"/>
      <c r="M335" s="179" t="s">
        <v>19</v>
      </c>
      <c r="N335" s="180" t="s">
        <v>42</v>
      </c>
      <c r="O335" s="63"/>
      <c r="P335" s="181">
        <f>O335*H335</f>
        <v>0</v>
      </c>
      <c r="Q335" s="181">
        <v>0.15540000000000001</v>
      </c>
      <c r="R335" s="181">
        <f>Q335*H335</f>
        <v>8.4226800000000015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128</v>
      </c>
      <c r="AT335" s="183" t="s">
        <v>123</v>
      </c>
      <c r="AU335" s="183" t="s">
        <v>82</v>
      </c>
      <c r="AY335" s="16" t="s">
        <v>121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79</v>
      </c>
      <c r="BK335" s="184">
        <f>ROUND(I335*H335,2)</f>
        <v>0</v>
      </c>
      <c r="BL335" s="16" t="s">
        <v>128</v>
      </c>
      <c r="BM335" s="183" t="s">
        <v>520</v>
      </c>
    </row>
    <row r="336" spans="1:65" s="2" customFormat="1" ht="19.5">
      <c r="A336" s="33"/>
      <c r="B336" s="34"/>
      <c r="C336" s="35"/>
      <c r="D336" s="185" t="s">
        <v>130</v>
      </c>
      <c r="E336" s="35"/>
      <c r="F336" s="186" t="s">
        <v>521</v>
      </c>
      <c r="G336" s="35"/>
      <c r="H336" s="35"/>
      <c r="I336" s="187"/>
      <c r="J336" s="35"/>
      <c r="K336" s="35"/>
      <c r="L336" s="38"/>
      <c r="M336" s="188"/>
      <c r="N336" s="189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130</v>
      </c>
      <c r="AU336" s="16" t="s">
        <v>82</v>
      </c>
    </row>
    <row r="337" spans="1:65" s="2" customFormat="1" ht="11.25">
      <c r="A337" s="33"/>
      <c r="B337" s="34"/>
      <c r="C337" s="35"/>
      <c r="D337" s="190" t="s">
        <v>132</v>
      </c>
      <c r="E337" s="35"/>
      <c r="F337" s="191" t="s">
        <v>522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132</v>
      </c>
      <c r="AU337" s="16" t="s">
        <v>82</v>
      </c>
    </row>
    <row r="338" spans="1:65" s="13" customFormat="1" ht="11.25">
      <c r="B338" s="192"/>
      <c r="C338" s="193"/>
      <c r="D338" s="185" t="s">
        <v>134</v>
      </c>
      <c r="E338" s="194" t="s">
        <v>19</v>
      </c>
      <c r="F338" s="195" t="s">
        <v>523</v>
      </c>
      <c r="G338" s="193"/>
      <c r="H338" s="196">
        <v>54.2</v>
      </c>
      <c r="I338" s="197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134</v>
      </c>
      <c r="AU338" s="202" t="s">
        <v>82</v>
      </c>
      <c r="AV338" s="13" t="s">
        <v>82</v>
      </c>
      <c r="AW338" s="13" t="s">
        <v>33</v>
      </c>
      <c r="AX338" s="13" t="s">
        <v>79</v>
      </c>
      <c r="AY338" s="202" t="s">
        <v>121</v>
      </c>
    </row>
    <row r="339" spans="1:65" s="2" customFormat="1" ht="16.5" customHeight="1">
      <c r="A339" s="33"/>
      <c r="B339" s="34"/>
      <c r="C339" s="203" t="s">
        <v>524</v>
      </c>
      <c r="D339" s="203" t="s">
        <v>287</v>
      </c>
      <c r="E339" s="204" t="s">
        <v>525</v>
      </c>
      <c r="F339" s="205" t="s">
        <v>526</v>
      </c>
      <c r="G339" s="206" t="s">
        <v>156</v>
      </c>
      <c r="H339" s="207">
        <v>57</v>
      </c>
      <c r="I339" s="208"/>
      <c r="J339" s="209">
        <f>ROUND(I339*H339,2)</f>
        <v>0</v>
      </c>
      <c r="K339" s="205" t="s">
        <v>127</v>
      </c>
      <c r="L339" s="210"/>
      <c r="M339" s="211" t="s">
        <v>19</v>
      </c>
      <c r="N339" s="212" t="s">
        <v>42</v>
      </c>
      <c r="O339" s="63"/>
      <c r="P339" s="181">
        <f>O339*H339</f>
        <v>0</v>
      </c>
      <c r="Q339" s="181">
        <v>0.08</v>
      </c>
      <c r="R339" s="181">
        <f>Q339*H339</f>
        <v>4.5600000000000005</v>
      </c>
      <c r="S339" s="181">
        <v>0</v>
      </c>
      <c r="T339" s="18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3" t="s">
        <v>179</v>
      </c>
      <c r="AT339" s="183" t="s">
        <v>287</v>
      </c>
      <c r="AU339" s="183" t="s">
        <v>82</v>
      </c>
      <c r="AY339" s="16" t="s">
        <v>121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79</v>
      </c>
      <c r="BK339" s="184">
        <f>ROUND(I339*H339,2)</f>
        <v>0</v>
      </c>
      <c r="BL339" s="16" t="s">
        <v>128</v>
      </c>
      <c r="BM339" s="183" t="s">
        <v>527</v>
      </c>
    </row>
    <row r="340" spans="1:65" s="2" customFormat="1" ht="11.25">
      <c r="A340" s="33"/>
      <c r="B340" s="34"/>
      <c r="C340" s="35"/>
      <c r="D340" s="185" t="s">
        <v>130</v>
      </c>
      <c r="E340" s="35"/>
      <c r="F340" s="186" t="s">
        <v>526</v>
      </c>
      <c r="G340" s="35"/>
      <c r="H340" s="35"/>
      <c r="I340" s="187"/>
      <c r="J340" s="35"/>
      <c r="K340" s="35"/>
      <c r="L340" s="38"/>
      <c r="M340" s="188"/>
      <c r="N340" s="189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130</v>
      </c>
      <c r="AU340" s="16" t="s">
        <v>82</v>
      </c>
    </row>
    <row r="341" spans="1:65" s="2" customFormat="1" ht="16.5" customHeight="1">
      <c r="A341" s="33"/>
      <c r="B341" s="34"/>
      <c r="C341" s="172" t="s">
        <v>528</v>
      </c>
      <c r="D341" s="172" t="s">
        <v>123</v>
      </c>
      <c r="E341" s="173" t="s">
        <v>529</v>
      </c>
      <c r="F341" s="174" t="s">
        <v>530</v>
      </c>
      <c r="G341" s="175" t="s">
        <v>173</v>
      </c>
      <c r="H341" s="176">
        <v>1.22</v>
      </c>
      <c r="I341" s="177"/>
      <c r="J341" s="178">
        <f>ROUND(I341*H341,2)</f>
        <v>0</v>
      </c>
      <c r="K341" s="174" t="s">
        <v>127</v>
      </c>
      <c r="L341" s="38"/>
      <c r="M341" s="179" t="s">
        <v>19</v>
      </c>
      <c r="N341" s="180" t="s">
        <v>42</v>
      </c>
      <c r="O341" s="63"/>
      <c r="P341" s="181">
        <f>O341*H341</f>
        <v>0</v>
      </c>
      <c r="Q341" s="181">
        <v>2.2563399999999998</v>
      </c>
      <c r="R341" s="181">
        <f>Q341*H341</f>
        <v>2.7527347999999998</v>
      </c>
      <c r="S341" s="181">
        <v>0</v>
      </c>
      <c r="T341" s="18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3" t="s">
        <v>128</v>
      </c>
      <c r="AT341" s="183" t="s">
        <v>123</v>
      </c>
      <c r="AU341" s="183" t="s">
        <v>82</v>
      </c>
      <c r="AY341" s="16" t="s">
        <v>121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79</v>
      </c>
      <c r="BK341" s="184">
        <f>ROUND(I341*H341,2)</f>
        <v>0</v>
      </c>
      <c r="BL341" s="16" t="s">
        <v>128</v>
      </c>
      <c r="BM341" s="183" t="s">
        <v>531</v>
      </c>
    </row>
    <row r="342" spans="1:65" s="2" customFormat="1" ht="11.25">
      <c r="A342" s="33"/>
      <c r="B342" s="34"/>
      <c r="C342" s="35"/>
      <c r="D342" s="185" t="s">
        <v>130</v>
      </c>
      <c r="E342" s="35"/>
      <c r="F342" s="186" t="s">
        <v>532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130</v>
      </c>
      <c r="AU342" s="16" t="s">
        <v>82</v>
      </c>
    </row>
    <row r="343" spans="1:65" s="2" customFormat="1" ht="11.25">
      <c r="A343" s="33"/>
      <c r="B343" s="34"/>
      <c r="C343" s="35"/>
      <c r="D343" s="190" t="s">
        <v>132</v>
      </c>
      <c r="E343" s="35"/>
      <c r="F343" s="191" t="s">
        <v>533</v>
      </c>
      <c r="G343" s="35"/>
      <c r="H343" s="35"/>
      <c r="I343" s="187"/>
      <c r="J343" s="35"/>
      <c r="K343" s="35"/>
      <c r="L343" s="38"/>
      <c r="M343" s="188"/>
      <c r="N343" s="189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132</v>
      </c>
      <c r="AU343" s="16" t="s">
        <v>82</v>
      </c>
    </row>
    <row r="344" spans="1:65" s="2" customFormat="1" ht="19.5">
      <c r="A344" s="33"/>
      <c r="B344" s="34"/>
      <c r="C344" s="35"/>
      <c r="D344" s="185" t="s">
        <v>322</v>
      </c>
      <c r="E344" s="35"/>
      <c r="F344" s="213" t="s">
        <v>534</v>
      </c>
      <c r="G344" s="35"/>
      <c r="H344" s="35"/>
      <c r="I344" s="187"/>
      <c r="J344" s="35"/>
      <c r="K344" s="35"/>
      <c r="L344" s="38"/>
      <c r="M344" s="188"/>
      <c r="N344" s="189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322</v>
      </c>
      <c r="AU344" s="16" t="s">
        <v>82</v>
      </c>
    </row>
    <row r="345" spans="1:65" s="13" customFormat="1" ht="11.25">
      <c r="B345" s="192"/>
      <c r="C345" s="193"/>
      <c r="D345" s="185" t="s">
        <v>134</v>
      </c>
      <c r="E345" s="194" t="s">
        <v>19</v>
      </c>
      <c r="F345" s="195" t="s">
        <v>535</v>
      </c>
      <c r="G345" s="193"/>
      <c r="H345" s="196">
        <v>1.22</v>
      </c>
      <c r="I345" s="197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134</v>
      </c>
      <c r="AU345" s="202" t="s">
        <v>82</v>
      </c>
      <c r="AV345" s="13" t="s">
        <v>82</v>
      </c>
      <c r="AW345" s="13" t="s">
        <v>33</v>
      </c>
      <c r="AX345" s="13" t="s">
        <v>79</v>
      </c>
      <c r="AY345" s="202" t="s">
        <v>121</v>
      </c>
    </row>
    <row r="346" spans="1:65" s="2" customFormat="1" ht="16.5" customHeight="1">
      <c r="A346" s="33"/>
      <c r="B346" s="34"/>
      <c r="C346" s="172" t="s">
        <v>536</v>
      </c>
      <c r="D346" s="172" t="s">
        <v>123</v>
      </c>
      <c r="E346" s="173" t="s">
        <v>537</v>
      </c>
      <c r="F346" s="174" t="s">
        <v>538</v>
      </c>
      <c r="G346" s="175" t="s">
        <v>156</v>
      </c>
      <c r="H346" s="176">
        <v>2.5</v>
      </c>
      <c r="I346" s="177"/>
      <c r="J346" s="178">
        <f>ROUND(I346*H346,2)</f>
        <v>0</v>
      </c>
      <c r="K346" s="174" t="s">
        <v>127</v>
      </c>
      <c r="L346" s="38"/>
      <c r="M346" s="179" t="s">
        <v>19</v>
      </c>
      <c r="N346" s="180" t="s">
        <v>42</v>
      </c>
      <c r="O346" s="63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83" t="s">
        <v>128</v>
      </c>
      <c r="AT346" s="183" t="s">
        <v>123</v>
      </c>
      <c r="AU346" s="183" t="s">
        <v>82</v>
      </c>
      <c r="AY346" s="16" t="s">
        <v>121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79</v>
      </c>
      <c r="BK346" s="184">
        <f>ROUND(I346*H346,2)</f>
        <v>0</v>
      </c>
      <c r="BL346" s="16" t="s">
        <v>128</v>
      </c>
      <c r="BM346" s="183" t="s">
        <v>539</v>
      </c>
    </row>
    <row r="347" spans="1:65" s="2" customFormat="1" ht="11.25">
      <c r="A347" s="33"/>
      <c r="B347" s="34"/>
      <c r="C347" s="35"/>
      <c r="D347" s="185" t="s">
        <v>130</v>
      </c>
      <c r="E347" s="35"/>
      <c r="F347" s="186" t="s">
        <v>540</v>
      </c>
      <c r="G347" s="35"/>
      <c r="H347" s="35"/>
      <c r="I347" s="187"/>
      <c r="J347" s="35"/>
      <c r="K347" s="35"/>
      <c r="L347" s="38"/>
      <c r="M347" s="188"/>
      <c r="N347" s="189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130</v>
      </c>
      <c r="AU347" s="16" t="s">
        <v>82</v>
      </c>
    </row>
    <row r="348" spans="1:65" s="2" customFormat="1" ht="11.25">
      <c r="A348" s="33"/>
      <c r="B348" s="34"/>
      <c r="C348" s="35"/>
      <c r="D348" s="190" t="s">
        <v>132</v>
      </c>
      <c r="E348" s="35"/>
      <c r="F348" s="191" t="s">
        <v>541</v>
      </c>
      <c r="G348" s="35"/>
      <c r="H348" s="35"/>
      <c r="I348" s="187"/>
      <c r="J348" s="35"/>
      <c r="K348" s="35"/>
      <c r="L348" s="38"/>
      <c r="M348" s="188"/>
      <c r="N348" s="189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132</v>
      </c>
      <c r="AU348" s="16" t="s">
        <v>82</v>
      </c>
    </row>
    <row r="349" spans="1:65" s="13" customFormat="1" ht="11.25">
      <c r="B349" s="192"/>
      <c r="C349" s="193"/>
      <c r="D349" s="185" t="s">
        <v>134</v>
      </c>
      <c r="E349" s="194" t="s">
        <v>19</v>
      </c>
      <c r="F349" s="195" t="s">
        <v>542</v>
      </c>
      <c r="G349" s="193"/>
      <c r="H349" s="196">
        <v>2.5</v>
      </c>
      <c r="I349" s="197"/>
      <c r="J349" s="193"/>
      <c r="K349" s="193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134</v>
      </c>
      <c r="AU349" s="202" t="s">
        <v>82</v>
      </c>
      <c r="AV349" s="13" t="s">
        <v>82</v>
      </c>
      <c r="AW349" s="13" t="s">
        <v>33</v>
      </c>
      <c r="AX349" s="13" t="s">
        <v>79</v>
      </c>
      <c r="AY349" s="202" t="s">
        <v>121</v>
      </c>
    </row>
    <row r="350" spans="1:65" s="2" customFormat="1" ht="21.75" customHeight="1">
      <c r="A350" s="33"/>
      <c r="B350" s="34"/>
      <c r="C350" s="172" t="s">
        <v>543</v>
      </c>
      <c r="D350" s="172" t="s">
        <v>123</v>
      </c>
      <c r="E350" s="173" t="s">
        <v>544</v>
      </c>
      <c r="F350" s="174" t="s">
        <v>545</v>
      </c>
      <c r="G350" s="175" t="s">
        <v>452</v>
      </c>
      <c r="H350" s="176">
        <v>1</v>
      </c>
      <c r="I350" s="177"/>
      <c r="J350" s="178">
        <f>ROUND(I350*H350,2)</f>
        <v>0</v>
      </c>
      <c r="K350" s="174" t="s">
        <v>127</v>
      </c>
      <c r="L350" s="38"/>
      <c r="M350" s="179" t="s">
        <v>19</v>
      </c>
      <c r="N350" s="180" t="s">
        <v>42</v>
      </c>
      <c r="O350" s="63"/>
      <c r="P350" s="181">
        <f>O350*H350</f>
        <v>0</v>
      </c>
      <c r="Q350" s="181">
        <v>1.6167899999999999</v>
      </c>
      <c r="R350" s="181">
        <f>Q350*H350</f>
        <v>1.6167899999999999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128</v>
      </c>
      <c r="AT350" s="183" t="s">
        <v>123</v>
      </c>
      <c r="AU350" s="183" t="s">
        <v>82</v>
      </c>
      <c r="AY350" s="16" t="s">
        <v>121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79</v>
      </c>
      <c r="BK350" s="184">
        <f>ROUND(I350*H350,2)</f>
        <v>0</v>
      </c>
      <c r="BL350" s="16" t="s">
        <v>128</v>
      </c>
      <c r="BM350" s="183" t="s">
        <v>546</v>
      </c>
    </row>
    <row r="351" spans="1:65" s="2" customFormat="1" ht="19.5">
      <c r="A351" s="33"/>
      <c r="B351" s="34"/>
      <c r="C351" s="35"/>
      <c r="D351" s="185" t="s">
        <v>130</v>
      </c>
      <c r="E351" s="35"/>
      <c r="F351" s="186" t="s">
        <v>547</v>
      </c>
      <c r="G351" s="35"/>
      <c r="H351" s="35"/>
      <c r="I351" s="187"/>
      <c r="J351" s="35"/>
      <c r="K351" s="35"/>
      <c r="L351" s="38"/>
      <c r="M351" s="188"/>
      <c r="N351" s="189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130</v>
      </c>
      <c r="AU351" s="16" t="s">
        <v>82</v>
      </c>
    </row>
    <row r="352" spans="1:65" s="2" customFormat="1" ht="11.25">
      <c r="A352" s="33"/>
      <c r="B352" s="34"/>
      <c r="C352" s="35"/>
      <c r="D352" s="190" t="s">
        <v>132</v>
      </c>
      <c r="E352" s="35"/>
      <c r="F352" s="191" t="s">
        <v>548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132</v>
      </c>
      <c r="AU352" s="16" t="s">
        <v>82</v>
      </c>
    </row>
    <row r="353" spans="1:65" s="2" customFormat="1" ht="16.5" customHeight="1">
      <c r="A353" s="33"/>
      <c r="B353" s="34"/>
      <c r="C353" s="172" t="s">
        <v>549</v>
      </c>
      <c r="D353" s="172" t="s">
        <v>123</v>
      </c>
      <c r="E353" s="173" t="s">
        <v>550</v>
      </c>
      <c r="F353" s="174" t="s">
        <v>551</v>
      </c>
      <c r="G353" s="175" t="s">
        <v>156</v>
      </c>
      <c r="H353" s="176">
        <v>6</v>
      </c>
      <c r="I353" s="177"/>
      <c r="J353" s="178">
        <f>ROUND(I353*H353,2)</f>
        <v>0</v>
      </c>
      <c r="K353" s="174" t="s">
        <v>127</v>
      </c>
      <c r="L353" s="38"/>
      <c r="M353" s="179" t="s">
        <v>19</v>
      </c>
      <c r="N353" s="180" t="s">
        <v>42</v>
      </c>
      <c r="O353" s="63"/>
      <c r="P353" s="181">
        <f>O353*H353</f>
        <v>0</v>
      </c>
      <c r="Q353" s="181">
        <v>0.43819000000000002</v>
      </c>
      <c r="R353" s="181">
        <f>Q353*H353</f>
        <v>2.62914</v>
      </c>
      <c r="S353" s="181">
        <v>0</v>
      </c>
      <c r="T353" s="18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83" t="s">
        <v>128</v>
      </c>
      <c r="AT353" s="183" t="s">
        <v>123</v>
      </c>
      <c r="AU353" s="183" t="s">
        <v>82</v>
      </c>
      <c r="AY353" s="16" t="s">
        <v>121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6" t="s">
        <v>79</v>
      </c>
      <c r="BK353" s="184">
        <f>ROUND(I353*H353,2)</f>
        <v>0</v>
      </c>
      <c r="BL353" s="16" t="s">
        <v>128</v>
      </c>
      <c r="BM353" s="183" t="s">
        <v>552</v>
      </c>
    </row>
    <row r="354" spans="1:65" s="2" customFormat="1" ht="11.25">
      <c r="A354" s="33"/>
      <c r="B354" s="34"/>
      <c r="C354" s="35"/>
      <c r="D354" s="185" t="s">
        <v>130</v>
      </c>
      <c r="E354" s="35"/>
      <c r="F354" s="186" t="s">
        <v>553</v>
      </c>
      <c r="G354" s="35"/>
      <c r="H354" s="35"/>
      <c r="I354" s="187"/>
      <c r="J354" s="35"/>
      <c r="K354" s="35"/>
      <c r="L354" s="38"/>
      <c r="M354" s="188"/>
      <c r="N354" s="189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130</v>
      </c>
      <c r="AU354" s="16" t="s">
        <v>82</v>
      </c>
    </row>
    <row r="355" spans="1:65" s="2" customFormat="1" ht="11.25">
      <c r="A355" s="33"/>
      <c r="B355" s="34"/>
      <c r="C355" s="35"/>
      <c r="D355" s="190" t="s">
        <v>132</v>
      </c>
      <c r="E355" s="35"/>
      <c r="F355" s="191" t="s">
        <v>554</v>
      </c>
      <c r="G355" s="35"/>
      <c r="H355" s="35"/>
      <c r="I355" s="187"/>
      <c r="J355" s="35"/>
      <c r="K355" s="35"/>
      <c r="L355" s="38"/>
      <c r="M355" s="188"/>
      <c r="N355" s="189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132</v>
      </c>
      <c r="AU355" s="16" t="s">
        <v>82</v>
      </c>
    </row>
    <row r="356" spans="1:65" s="2" customFormat="1" ht="29.25">
      <c r="A356" s="33"/>
      <c r="B356" s="34"/>
      <c r="C356" s="35"/>
      <c r="D356" s="185" t="s">
        <v>322</v>
      </c>
      <c r="E356" s="35"/>
      <c r="F356" s="213" t="s">
        <v>555</v>
      </c>
      <c r="G356" s="35"/>
      <c r="H356" s="35"/>
      <c r="I356" s="187"/>
      <c r="J356" s="35"/>
      <c r="K356" s="35"/>
      <c r="L356" s="38"/>
      <c r="M356" s="188"/>
      <c r="N356" s="189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322</v>
      </c>
      <c r="AU356" s="16" t="s">
        <v>82</v>
      </c>
    </row>
    <row r="357" spans="1:65" s="13" customFormat="1" ht="11.25">
      <c r="B357" s="192"/>
      <c r="C357" s="193"/>
      <c r="D357" s="185" t="s">
        <v>134</v>
      </c>
      <c r="E357" s="194" t="s">
        <v>19</v>
      </c>
      <c r="F357" s="195" t="s">
        <v>556</v>
      </c>
      <c r="G357" s="193"/>
      <c r="H357" s="196">
        <v>6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134</v>
      </c>
      <c r="AU357" s="202" t="s">
        <v>82</v>
      </c>
      <c r="AV357" s="13" t="s">
        <v>82</v>
      </c>
      <c r="AW357" s="13" t="s">
        <v>33</v>
      </c>
      <c r="AX357" s="13" t="s">
        <v>79</v>
      </c>
      <c r="AY357" s="202" t="s">
        <v>121</v>
      </c>
    </row>
    <row r="358" spans="1:65" s="2" customFormat="1" ht="16.5" customHeight="1">
      <c r="A358" s="33"/>
      <c r="B358" s="34"/>
      <c r="C358" s="203" t="s">
        <v>557</v>
      </c>
      <c r="D358" s="203" t="s">
        <v>287</v>
      </c>
      <c r="E358" s="204" t="s">
        <v>558</v>
      </c>
      <c r="F358" s="205" t="s">
        <v>559</v>
      </c>
      <c r="G358" s="206" t="s">
        <v>452</v>
      </c>
      <c r="H358" s="207">
        <v>3</v>
      </c>
      <c r="I358" s="208"/>
      <c r="J358" s="209">
        <f>ROUND(I358*H358,2)</f>
        <v>0</v>
      </c>
      <c r="K358" s="205" t="s">
        <v>19</v>
      </c>
      <c r="L358" s="210"/>
      <c r="M358" s="211" t="s">
        <v>19</v>
      </c>
      <c r="N358" s="212" t="s">
        <v>42</v>
      </c>
      <c r="O358" s="63"/>
      <c r="P358" s="181">
        <f>O358*H358</f>
        <v>0</v>
      </c>
      <c r="Q358" s="181">
        <v>0.47499999999999998</v>
      </c>
      <c r="R358" s="181">
        <f>Q358*H358</f>
        <v>1.4249999999999998</v>
      </c>
      <c r="S358" s="181">
        <v>0</v>
      </c>
      <c r="T358" s="18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3" t="s">
        <v>179</v>
      </c>
      <c r="AT358" s="183" t="s">
        <v>287</v>
      </c>
      <c r="AU358" s="183" t="s">
        <v>82</v>
      </c>
      <c r="AY358" s="16" t="s">
        <v>121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79</v>
      </c>
      <c r="BK358" s="184">
        <f>ROUND(I358*H358,2)</f>
        <v>0</v>
      </c>
      <c r="BL358" s="16" t="s">
        <v>128</v>
      </c>
      <c r="BM358" s="183" t="s">
        <v>560</v>
      </c>
    </row>
    <row r="359" spans="1:65" s="2" customFormat="1" ht="11.25">
      <c r="A359" s="33"/>
      <c r="B359" s="34"/>
      <c r="C359" s="35"/>
      <c r="D359" s="185" t="s">
        <v>130</v>
      </c>
      <c r="E359" s="35"/>
      <c r="F359" s="186" t="s">
        <v>559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130</v>
      </c>
      <c r="AU359" s="16" t="s">
        <v>82</v>
      </c>
    </row>
    <row r="360" spans="1:65" s="2" customFormat="1" ht="16.5" customHeight="1">
      <c r="A360" s="33"/>
      <c r="B360" s="34"/>
      <c r="C360" s="203" t="s">
        <v>561</v>
      </c>
      <c r="D360" s="203" t="s">
        <v>287</v>
      </c>
      <c r="E360" s="204" t="s">
        <v>562</v>
      </c>
      <c r="F360" s="205" t="s">
        <v>563</v>
      </c>
      <c r="G360" s="206" t="s">
        <v>452</v>
      </c>
      <c r="H360" s="207">
        <v>3</v>
      </c>
      <c r="I360" s="208"/>
      <c r="J360" s="209">
        <f>ROUND(I360*H360,2)</f>
        <v>0</v>
      </c>
      <c r="K360" s="205" t="s">
        <v>19</v>
      </c>
      <c r="L360" s="210"/>
      <c r="M360" s="211" t="s">
        <v>19</v>
      </c>
      <c r="N360" s="212" t="s">
        <v>42</v>
      </c>
      <c r="O360" s="63"/>
      <c r="P360" s="181">
        <f>O360*H360</f>
        <v>0</v>
      </c>
      <c r="Q360" s="181">
        <v>0.03</v>
      </c>
      <c r="R360" s="181">
        <f>Q360*H360</f>
        <v>0.09</v>
      </c>
      <c r="S360" s="181">
        <v>0</v>
      </c>
      <c r="T360" s="18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3" t="s">
        <v>179</v>
      </c>
      <c r="AT360" s="183" t="s">
        <v>287</v>
      </c>
      <c r="AU360" s="183" t="s">
        <v>82</v>
      </c>
      <c r="AY360" s="16" t="s">
        <v>121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6" t="s">
        <v>79</v>
      </c>
      <c r="BK360" s="184">
        <f>ROUND(I360*H360,2)</f>
        <v>0</v>
      </c>
      <c r="BL360" s="16" t="s">
        <v>128</v>
      </c>
      <c r="BM360" s="183" t="s">
        <v>564</v>
      </c>
    </row>
    <row r="361" spans="1:65" s="2" customFormat="1" ht="11.25">
      <c r="A361" s="33"/>
      <c r="B361" s="34"/>
      <c r="C361" s="35"/>
      <c r="D361" s="185" t="s">
        <v>130</v>
      </c>
      <c r="E361" s="35"/>
      <c r="F361" s="186" t="s">
        <v>563</v>
      </c>
      <c r="G361" s="35"/>
      <c r="H361" s="35"/>
      <c r="I361" s="187"/>
      <c r="J361" s="35"/>
      <c r="K361" s="35"/>
      <c r="L361" s="38"/>
      <c r="M361" s="188"/>
      <c r="N361" s="189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130</v>
      </c>
      <c r="AU361" s="16" t="s">
        <v>82</v>
      </c>
    </row>
    <row r="362" spans="1:65" s="2" customFormat="1" ht="16.5" customHeight="1">
      <c r="A362" s="33"/>
      <c r="B362" s="34"/>
      <c r="C362" s="172" t="s">
        <v>565</v>
      </c>
      <c r="D362" s="172" t="s">
        <v>123</v>
      </c>
      <c r="E362" s="173" t="s">
        <v>566</v>
      </c>
      <c r="F362" s="174" t="s">
        <v>567</v>
      </c>
      <c r="G362" s="175" t="s">
        <v>156</v>
      </c>
      <c r="H362" s="176">
        <v>6</v>
      </c>
      <c r="I362" s="177"/>
      <c r="J362" s="178">
        <f>ROUND(I362*H362,2)</f>
        <v>0</v>
      </c>
      <c r="K362" s="174" t="s">
        <v>127</v>
      </c>
      <c r="L362" s="38"/>
      <c r="M362" s="179" t="s">
        <v>19</v>
      </c>
      <c r="N362" s="180" t="s">
        <v>42</v>
      </c>
      <c r="O362" s="63"/>
      <c r="P362" s="181">
        <f>O362*H362</f>
        <v>0</v>
      </c>
      <c r="Q362" s="181">
        <v>0</v>
      </c>
      <c r="R362" s="181">
        <f>Q362*H362</f>
        <v>0</v>
      </c>
      <c r="S362" s="181">
        <v>2.1</v>
      </c>
      <c r="T362" s="182">
        <f>S362*H362</f>
        <v>12.600000000000001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3" t="s">
        <v>128</v>
      </c>
      <c r="AT362" s="183" t="s">
        <v>123</v>
      </c>
      <c r="AU362" s="183" t="s">
        <v>82</v>
      </c>
      <c r="AY362" s="16" t="s">
        <v>121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79</v>
      </c>
      <c r="BK362" s="184">
        <f>ROUND(I362*H362,2)</f>
        <v>0</v>
      </c>
      <c r="BL362" s="16" t="s">
        <v>128</v>
      </c>
      <c r="BM362" s="183" t="s">
        <v>568</v>
      </c>
    </row>
    <row r="363" spans="1:65" s="2" customFormat="1" ht="19.5">
      <c r="A363" s="33"/>
      <c r="B363" s="34"/>
      <c r="C363" s="35"/>
      <c r="D363" s="185" t="s">
        <v>130</v>
      </c>
      <c r="E363" s="35"/>
      <c r="F363" s="186" t="s">
        <v>569</v>
      </c>
      <c r="G363" s="35"/>
      <c r="H363" s="35"/>
      <c r="I363" s="187"/>
      <c r="J363" s="35"/>
      <c r="K363" s="35"/>
      <c r="L363" s="38"/>
      <c r="M363" s="188"/>
      <c r="N363" s="189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130</v>
      </c>
      <c r="AU363" s="16" t="s">
        <v>82</v>
      </c>
    </row>
    <row r="364" spans="1:65" s="2" customFormat="1" ht="11.25">
      <c r="A364" s="33"/>
      <c r="B364" s="34"/>
      <c r="C364" s="35"/>
      <c r="D364" s="190" t="s">
        <v>132</v>
      </c>
      <c r="E364" s="35"/>
      <c r="F364" s="191" t="s">
        <v>570</v>
      </c>
      <c r="G364" s="35"/>
      <c r="H364" s="35"/>
      <c r="I364" s="187"/>
      <c r="J364" s="35"/>
      <c r="K364" s="35"/>
      <c r="L364" s="38"/>
      <c r="M364" s="188"/>
      <c r="N364" s="189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132</v>
      </c>
      <c r="AU364" s="16" t="s">
        <v>82</v>
      </c>
    </row>
    <row r="365" spans="1:65" s="13" customFormat="1" ht="11.25">
      <c r="B365" s="192"/>
      <c r="C365" s="193"/>
      <c r="D365" s="185" t="s">
        <v>134</v>
      </c>
      <c r="E365" s="194" t="s">
        <v>19</v>
      </c>
      <c r="F365" s="195" t="s">
        <v>571</v>
      </c>
      <c r="G365" s="193"/>
      <c r="H365" s="196">
        <v>6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134</v>
      </c>
      <c r="AU365" s="202" t="s">
        <v>82</v>
      </c>
      <c r="AV365" s="13" t="s">
        <v>82</v>
      </c>
      <c r="AW365" s="13" t="s">
        <v>33</v>
      </c>
      <c r="AX365" s="13" t="s">
        <v>79</v>
      </c>
      <c r="AY365" s="202" t="s">
        <v>121</v>
      </c>
    </row>
    <row r="366" spans="1:65" s="12" customFormat="1" ht="22.9" customHeight="1">
      <c r="B366" s="156"/>
      <c r="C366" s="157"/>
      <c r="D366" s="158" t="s">
        <v>70</v>
      </c>
      <c r="E366" s="170" t="s">
        <v>572</v>
      </c>
      <c r="F366" s="170" t="s">
        <v>573</v>
      </c>
      <c r="G366" s="157"/>
      <c r="H366" s="157"/>
      <c r="I366" s="160"/>
      <c r="J366" s="171">
        <f>BK366</f>
        <v>0</v>
      </c>
      <c r="K366" s="157"/>
      <c r="L366" s="162"/>
      <c r="M366" s="163"/>
      <c r="N366" s="164"/>
      <c r="O366" s="164"/>
      <c r="P366" s="165">
        <f>SUM(P367:P392)</f>
        <v>0</v>
      </c>
      <c r="Q366" s="164"/>
      <c r="R366" s="165">
        <f>SUM(R367:R392)</f>
        <v>0</v>
      </c>
      <c r="S366" s="164"/>
      <c r="T366" s="166">
        <f>SUM(T367:T392)</f>
        <v>0</v>
      </c>
      <c r="AR366" s="167" t="s">
        <v>79</v>
      </c>
      <c r="AT366" s="168" t="s">
        <v>70</v>
      </c>
      <c r="AU366" s="168" t="s">
        <v>79</v>
      </c>
      <c r="AY366" s="167" t="s">
        <v>121</v>
      </c>
      <c r="BK366" s="169">
        <f>SUM(BK367:BK392)</f>
        <v>0</v>
      </c>
    </row>
    <row r="367" spans="1:65" s="2" customFormat="1" ht="16.5" customHeight="1">
      <c r="A367" s="33"/>
      <c r="B367" s="34"/>
      <c r="C367" s="172" t="s">
        <v>574</v>
      </c>
      <c r="D367" s="172" t="s">
        <v>123</v>
      </c>
      <c r="E367" s="173" t="s">
        <v>575</v>
      </c>
      <c r="F367" s="174" t="s">
        <v>576</v>
      </c>
      <c r="G367" s="175" t="s">
        <v>343</v>
      </c>
      <c r="H367" s="176">
        <v>60.143999999999998</v>
      </c>
      <c r="I367" s="177"/>
      <c r="J367" s="178">
        <f>ROUND(I367*H367,2)</f>
        <v>0</v>
      </c>
      <c r="K367" s="174" t="s">
        <v>127</v>
      </c>
      <c r="L367" s="38"/>
      <c r="M367" s="179" t="s">
        <v>19</v>
      </c>
      <c r="N367" s="180" t="s">
        <v>42</v>
      </c>
      <c r="O367" s="63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128</v>
      </c>
      <c r="AT367" s="183" t="s">
        <v>123</v>
      </c>
      <c r="AU367" s="183" t="s">
        <v>82</v>
      </c>
      <c r="AY367" s="16" t="s">
        <v>121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79</v>
      </c>
      <c r="BK367" s="184">
        <f>ROUND(I367*H367,2)</f>
        <v>0</v>
      </c>
      <c r="BL367" s="16" t="s">
        <v>128</v>
      </c>
      <c r="BM367" s="183" t="s">
        <v>577</v>
      </c>
    </row>
    <row r="368" spans="1:65" s="2" customFormat="1" ht="11.25">
      <c r="A368" s="33"/>
      <c r="B368" s="34"/>
      <c r="C368" s="35"/>
      <c r="D368" s="185" t="s">
        <v>130</v>
      </c>
      <c r="E368" s="35"/>
      <c r="F368" s="186" t="s">
        <v>578</v>
      </c>
      <c r="G368" s="35"/>
      <c r="H368" s="35"/>
      <c r="I368" s="187"/>
      <c r="J368" s="35"/>
      <c r="K368" s="35"/>
      <c r="L368" s="38"/>
      <c r="M368" s="188"/>
      <c r="N368" s="189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130</v>
      </c>
      <c r="AU368" s="16" t="s">
        <v>82</v>
      </c>
    </row>
    <row r="369" spans="1:65" s="2" customFormat="1" ht="11.25">
      <c r="A369" s="33"/>
      <c r="B369" s="34"/>
      <c r="C369" s="35"/>
      <c r="D369" s="190" t="s">
        <v>132</v>
      </c>
      <c r="E369" s="35"/>
      <c r="F369" s="191" t="s">
        <v>579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132</v>
      </c>
      <c r="AU369" s="16" t="s">
        <v>82</v>
      </c>
    </row>
    <row r="370" spans="1:65" s="13" customFormat="1" ht="11.25">
      <c r="B370" s="192"/>
      <c r="C370" s="193"/>
      <c r="D370" s="185" t="s">
        <v>134</v>
      </c>
      <c r="E370" s="194" t="s">
        <v>19</v>
      </c>
      <c r="F370" s="195" t="s">
        <v>580</v>
      </c>
      <c r="G370" s="193"/>
      <c r="H370" s="196">
        <v>36.337000000000003</v>
      </c>
      <c r="I370" s="197"/>
      <c r="J370" s="193"/>
      <c r="K370" s="193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134</v>
      </c>
      <c r="AU370" s="202" t="s">
        <v>82</v>
      </c>
      <c r="AV370" s="13" t="s">
        <v>82</v>
      </c>
      <c r="AW370" s="13" t="s">
        <v>33</v>
      </c>
      <c r="AX370" s="13" t="s">
        <v>71</v>
      </c>
      <c r="AY370" s="202" t="s">
        <v>121</v>
      </c>
    </row>
    <row r="371" spans="1:65" s="13" customFormat="1" ht="11.25">
      <c r="B371" s="192"/>
      <c r="C371" s="193"/>
      <c r="D371" s="185" t="s">
        <v>134</v>
      </c>
      <c r="E371" s="194" t="s">
        <v>19</v>
      </c>
      <c r="F371" s="195" t="s">
        <v>581</v>
      </c>
      <c r="G371" s="193"/>
      <c r="H371" s="196">
        <v>23.806999999999999</v>
      </c>
      <c r="I371" s="197"/>
      <c r="J371" s="193"/>
      <c r="K371" s="193"/>
      <c r="L371" s="198"/>
      <c r="M371" s="199"/>
      <c r="N371" s="200"/>
      <c r="O371" s="200"/>
      <c r="P371" s="200"/>
      <c r="Q371" s="200"/>
      <c r="R371" s="200"/>
      <c r="S371" s="200"/>
      <c r="T371" s="201"/>
      <c r="AT371" s="202" t="s">
        <v>134</v>
      </c>
      <c r="AU371" s="202" t="s">
        <v>82</v>
      </c>
      <c r="AV371" s="13" t="s">
        <v>82</v>
      </c>
      <c r="AW371" s="13" t="s">
        <v>33</v>
      </c>
      <c r="AX371" s="13" t="s">
        <v>71</v>
      </c>
      <c r="AY371" s="202" t="s">
        <v>121</v>
      </c>
    </row>
    <row r="372" spans="1:65" s="2" customFormat="1" ht="16.5" customHeight="1">
      <c r="A372" s="33"/>
      <c r="B372" s="34"/>
      <c r="C372" s="172" t="s">
        <v>582</v>
      </c>
      <c r="D372" s="172" t="s">
        <v>123</v>
      </c>
      <c r="E372" s="173" t="s">
        <v>583</v>
      </c>
      <c r="F372" s="174" t="s">
        <v>584</v>
      </c>
      <c r="G372" s="175" t="s">
        <v>343</v>
      </c>
      <c r="H372" s="176">
        <v>372.14100000000002</v>
      </c>
      <c r="I372" s="177"/>
      <c r="J372" s="178">
        <f>ROUND(I372*H372,2)</f>
        <v>0</v>
      </c>
      <c r="K372" s="174" t="s">
        <v>127</v>
      </c>
      <c r="L372" s="38"/>
      <c r="M372" s="179" t="s">
        <v>19</v>
      </c>
      <c r="N372" s="180" t="s">
        <v>42</v>
      </c>
      <c r="O372" s="63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3" t="s">
        <v>128</v>
      </c>
      <c r="AT372" s="183" t="s">
        <v>123</v>
      </c>
      <c r="AU372" s="183" t="s">
        <v>82</v>
      </c>
      <c r="AY372" s="16" t="s">
        <v>121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79</v>
      </c>
      <c r="BK372" s="184">
        <f>ROUND(I372*H372,2)</f>
        <v>0</v>
      </c>
      <c r="BL372" s="16" t="s">
        <v>128</v>
      </c>
      <c r="BM372" s="183" t="s">
        <v>585</v>
      </c>
    </row>
    <row r="373" spans="1:65" s="2" customFormat="1" ht="11.25">
      <c r="A373" s="33"/>
      <c r="B373" s="34"/>
      <c r="C373" s="35"/>
      <c r="D373" s="185" t="s">
        <v>130</v>
      </c>
      <c r="E373" s="35"/>
      <c r="F373" s="186" t="s">
        <v>586</v>
      </c>
      <c r="G373" s="35"/>
      <c r="H373" s="35"/>
      <c r="I373" s="187"/>
      <c r="J373" s="35"/>
      <c r="K373" s="35"/>
      <c r="L373" s="38"/>
      <c r="M373" s="188"/>
      <c r="N373" s="189"/>
      <c r="O373" s="63"/>
      <c r="P373" s="63"/>
      <c r="Q373" s="63"/>
      <c r="R373" s="63"/>
      <c r="S373" s="63"/>
      <c r="T373" s="6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130</v>
      </c>
      <c r="AU373" s="16" t="s">
        <v>82</v>
      </c>
    </row>
    <row r="374" spans="1:65" s="2" customFormat="1" ht="11.25">
      <c r="A374" s="33"/>
      <c r="B374" s="34"/>
      <c r="C374" s="35"/>
      <c r="D374" s="190" t="s">
        <v>132</v>
      </c>
      <c r="E374" s="35"/>
      <c r="F374" s="191" t="s">
        <v>587</v>
      </c>
      <c r="G374" s="35"/>
      <c r="H374" s="35"/>
      <c r="I374" s="187"/>
      <c r="J374" s="35"/>
      <c r="K374" s="35"/>
      <c r="L374" s="38"/>
      <c r="M374" s="188"/>
      <c r="N374" s="189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132</v>
      </c>
      <c r="AU374" s="16" t="s">
        <v>82</v>
      </c>
    </row>
    <row r="375" spans="1:65" s="13" customFormat="1" ht="11.25">
      <c r="B375" s="192"/>
      <c r="C375" s="193"/>
      <c r="D375" s="185" t="s">
        <v>134</v>
      </c>
      <c r="E375" s="194" t="s">
        <v>19</v>
      </c>
      <c r="F375" s="195" t="s">
        <v>588</v>
      </c>
      <c r="G375" s="193"/>
      <c r="H375" s="196">
        <v>181.685</v>
      </c>
      <c r="I375" s="197"/>
      <c r="J375" s="193"/>
      <c r="K375" s="193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134</v>
      </c>
      <c r="AU375" s="202" t="s">
        <v>82</v>
      </c>
      <c r="AV375" s="13" t="s">
        <v>82</v>
      </c>
      <c r="AW375" s="13" t="s">
        <v>33</v>
      </c>
      <c r="AX375" s="13" t="s">
        <v>71</v>
      </c>
      <c r="AY375" s="202" t="s">
        <v>121</v>
      </c>
    </row>
    <row r="376" spans="1:65" s="13" customFormat="1" ht="11.25">
      <c r="B376" s="192"/>
      <c r="C376" s="193"/>
      <c r="D376" s="185" t="s">
        <v>134</v>
      </c>
      <c r="E376" s="194" t="s">
        <v>19</v>
      </c>
      <c r="F376" s="195" t="s">
        <v>589</v>
      </c>
      <c r="G376" s="193"/>
      <c r="H376" s="196">
        <v>190.45599999999999</v>
      </c>
      <c r="I376" s="197"/>
      <c r="J376" s="193"/>
      <c r="K376" s="193"/>
      <c r="L376" s="198"/>
      <c r="M376" s="199"/>
      <c r="N376" s="200"/>
      <c r="O376" s="200"/>
      <c r="P376" s="200"/>
      <c r="Q376" s="200"/>
      <c r="R376" s="200"/>
      <c r="S376" s="200"/>
      <c r="T376" s="201"/>
      <c r="AT376" s="202" t="s">
        <v>134</v>
      </c>
      <c r="AU376" s="202" t="s">
        <v>82</v>
      </c>
      <c r="AV376" s="13" t="s">
        <v>82</v>
      </c>
      <c r="AW376" s="13" t="s">
        <v>33</v>
      </c>
      <c r="AX376" s="13" t="s">
        <v>71</v>
      </c>
      <c r="AY376" s="202" t="s">
        <v>121</v>
      </c>
    </row>
    <row r="377" spans="1:65" s="2" customFormat="1" ht="16.5" customHeight="1">
      <c r="A377" s="33"/>
      <c r="B377" s="34"/>
      <c r="C377" s="172" t="s">
        <v>590</v>
      </c>
      <c r="D377" s="172" t="s">
        <v>123</v>
      </c>
      <c r="E377" s="173" t="s">
        <v>591</v>
      </c>
      <c r="F377" s="174" t="s">
        <v>592</v>
      </c>
      <c r="G377" s="175" t="s">
        <v>343</v>
      </c>
      <c r="H377" s="176">
        <v>12.6</v>
      </c>
      <c r="I377" s="177"/>
      <c r="J377" s="178">
        <f>ROUND(I377*H377,2)</f>
        <v>0</v>
      </c>
      <c r="K377" s="174" t="s">
        <v>127</v>
      </c>
      <c r="L377" s="38"/>
      <c r="M377" s="179" t="s">
        <v>19</v>
      </c>
      <c r="N377" s="180" t="s">
        <v>42</v>
      </c>
      <c r="O377" s="63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83" t="s">
        <v>128</v>
      </c>
      <c r="AT377" s="183" t="s">
        <v>123</v>
      </c>
      <c r="AU377" s="183" t="s">
        <v>82</v>
      </c>
      <c r="AY377" s="16" t="s">
        <v>121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6" t="s">
        <v>79</v>
      </c>
      <c r="BK377" s="184">
        <f>ROUND(I377*H377,2)</f>
        <v>0</v>
      </c>
      <c r="BL377" s="16" t="s">
        <v>128</v>
      </c>
      <c r="BM377" s="183" t="s">
        <v>593</v>
      </c>
    </row>
    <row r="378" spans="1:65" s="2" customFormat="1" ht="11.25">
      <c r="A378" s="33"/>
      <c r="B378" s="34"/>
      <c r="C378" s="35"/>
      <c r="D378" s="185" t="s">
        <v>130</v>
      </c>
      <c r="E378" s="35"/>
      <c r="F378" s="186" t="s">
        <v>594</v>
      </c>
      <c r="G378" s="35"/>
      <c r="H378" s="35"/>
      <c r="I378" s="187"/>
      <c r="J378" s="35"/>
      <c r="K378" s="35"/>
      <c r="L378" s="38"/>
      <c r="M378" s="188"/>
      <c r="N378" s="189"/>
      <c r="O378" s="63"/>
      <c r="P378" s="63"/>
      <c r="Q378" s="63"/>
      <c r="R378" s="63"/>
      <c r="S378" s="63"/>
      <c r="T378" s="64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130</v>
      </c>
      <c r="AU378" s="16" t="s">
        <v>82</v>
      </c>
    </row>
    <row r="379" spans="1:65" s="2" customFormat="1" ht="11.25">
      <c r="A379" s="33"/>
      <c r="B379" s="34"/>
      <c r="C379" s="35"/>
      <c r="D379" s="190" t="s">
        <v>132</v>
      </c>
      <c r="E379" s="35"/>
      <c r="F379" s="191" t="s">
        <v>595</v>
      </c>
      <c r="G379" s="35"/>
      <c r="H379" s="35"/>
      <c r="I379" s="187"/>
      <c r="J379" s="35"/>
      <c r="K379" s="35"/>
      <c r="L379" s="38"/>
      <c r="M379" s="188"/>
      <c r="N379" s="189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132</v>
      </c>
      <c r="AU379" s="16" t="s">
        <v>82</v>
      </c>
    </row>
    <row r="380" spans="1:65" s="13" customFormat="1" ht="11.25">
      <c r="B380" s="192"/>
      <c r="C380" s="193"/>
      <c r="D380" s="185" t="s">
        <v>134</v>
      </c>
      <c r="E380" s="194" t="s">
        <v>19</v>
      </c>
      <c r="F380" s="195" t="s">
        <v>596</v>
      </c>
      <c r="G380" s="193"/>
      <c r="H380" s="196">
        <v>12.6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134</v>
      </c>
      <c r="AU380" s="202" t="s">
        <v>82</v>
      </c>
      <c r="AV380" s="13" t="s">
        <v>82</v>
      </c>
      <c r="AW380" s="13" t="s">
        <v>33</v>
      </c>
      <c r="AX380" s="13" t="s">
        <v>79</v>
      </c>
      <c r="AY380" s="202" t="s">
        <v>121</v>
      </c>
    </row>
    <row r="381" spans="1:65" s="2" customFormat="1" ht="16.5" customHeight="1">
      <c r="A381" s="33"/>
      <c r="B381" s="34"/>
      <c r="C381" s="172" t="s">
        <v>597</v>
      </c>
      <c r="D381" s="172" t="s">
        <v>123</v>
      </c>
      <c r="E381" s="173" t="s">
        <v>598</v>
      </c>
      <c r="F381" s="174" t="s">
        <v>599</v>
      </c>
      <c r="G381" s="175" t="s">
        <v>343</v>
      </c>
      <c r="H381" s="176">
        <v>100.8</v>
      </c>
      <c r="I381" s="177"/>
      <c r="J381" s="178">
        <f>ROUND(I381*H381,2)</f>
        <v>0</v>
      </c>
      <c r="K381" s="174" t="s">
        <v>127</v>
      </c>
      <c r="L381" s="38"/>
      <c r="M381" s="179" t="s">
        <v>19</v>
      </c>
      <c r="N381" s="180" t="s">
        <v>42</v>
      </c>
      <c r="O381" s="63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3" t="s">
        <v>128</v>
      </c>
      <c r="AT381" s="183" t="s">
        <v>123</v>
      </c>
      <c r="AU381" s="183" t="s">
        <v>82</v>
      </c>
      <c r="AY381" s="16" t="s">
        <v>121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6" t="s">
        <v>79</v>
      </c>
      <c r="BK381" s="184">
        <f>ROUND(I381*H381,2)</f>
        <v>0</v>
      </c>
      <c r="BL381" s="16" t="s">
        <v>128</v>
      </c>
      <c r="BM381" s="183" t="s">
        <v>600</v>
      </c>
    </row>
    <row r="382" spans="1:65" s="2" customFormat="1" ht="19.5">
      <c r="A382" s="33"/>
      <c r="B382" s="34"/>
      <c r="C382" s="35"/>
      <c r="D382" s="185" t="s">
        <v>130</v>
      </c>
      <c r="E382" s="35"/>
      <c r="F382" s="186" t="s">
        <v>601</v>
      </c>
      <c r="G382" s="35"/>
      <c r="H382" s="35"/>
      <c r="I382" s="187"/>
      <c r="J382" s="35"/>
      <c r="K382" s="35"/>
      <c r="L382" s="38"/>
      <c r="M382" s="188"/>
      <c r="N382" s="189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130</v>
      </c>
      <c r="AU382" s="16" t="s">
        <v>82</v>
      </c>
    </row>
    <row r="383" spans="1:65" s="2" customFormat="1" ht="11.25">
      <c r="A383" s="33"/>
      <c r="B383" s="34"/>
      <c r="C383" s="35"/>
      <c r="D383" s="190" t="s">
        <v>132</v>
      </c>
      <c r="E383" s="35"/>
      <c r="F383" s="191" t="s">
        <v>602</v>
      </c>
      <c r="G383" s="35"/>
      <c r="H383" s="35"/>
      <c r="I383" s="187"/>
      <c r="J383" s="35"/>
      <c r="K383" s="35"/>
      <c r="L383" s="38"/>
      <c r="M383" s="188"/>
      <c r="N383" s="189"/>
      <c r="O383" s="63"/>
      <c r="P383" s="63"/>
      <c r="Q383" s="63"/>
      <c r="R383" s="63"/>
      <c r="S383" s="63"/>
      <c r="T383" s="64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132</v>
      </c>
      <c r="AU383" s="16" t="s">
        <v>82</v>
      </c>
    </row>
    <row r="384" spans="1:65" s="13" customFormat="1" ht="11.25">
      <c r="B384" s="192"/>
      <c r="C384" s="193"/>
      <c r="D384" s="185" t="s">
        <v>134</v>
      </c>
      <c r="E384" s="194" t="s">
        <v>19</v>
      </c>
      <c r="F384" s="195" t="s">
        <v>603</v>
      </c>
      <c r="G384" s="193"/>
      <c r="H384" s="196">
        <v>100.8</v>
      </c>
      <c r="I384" s="197"/>
      <c r="J384" s="193"/>
      <c r="K384" s="193"/>
      <c r="L384" s="198"/>
      <c r="M384" s="199"/>
      <c r="N384" s="200"/>
      <c r="O384" s="200"/>
      <c r="P384" s="200"/>
      <c r="Q384" s="200"/>
      <c r="R384" s="200"/>
      <c r="S384" s="200"/>
      <c r="T384" s="201"/>
      <c r="AT384" s="202" t="s">
        <v>134</v>
      </c>
      <c r="AU384" s="202" t="s">
        <v>82</v>
      </c>
      <c r="AV384" s="13" t="s">
        <v>82</v>
      </c>
      <c r="AW384" s="13" t="s">
        <v>33</v>
      </c>
      <c r="AX384" s="13" t="s">
        <v>79</v>
      </c>
      <c r="AY384" s="202" t="s">
        <v>121</v>
      </c>
    </row>
    <row r="385" spans="1:65" s="2" customFormat="1" ht="21.75" customHeight="1">
      <c r="A385" s="33"/>
      <c r="B385" s="34"/>
      <c r="C385" s="172" t="s">
        <v>604</v>
      </c>
      <c r="D385" s="172" t="s">
        <v>123</v>
      </c>
      <c r="E385" s="173" t="s">
        <v>605</v>
      </c>
      <c r="F385" s="174" t="s">
        <v>606</v>
      </c>
      <c r="G385" s="175" t="s">
        <v>343</v>
      </c>
      <c r="H385" s="176">
        <v>12.6</v>
      </c>
      <c r="I385" s="177"/>
      <c r="J385" s="178">
        <f>ROUND(I385*H385,2)</f>
        <v>0</v>
      </c>
      <c r="K385" s="174" t="s">
        <v>127</v>
      </c>
      <c r="L385" s="38"/>
      <c r="M385" s="179" t="s">
        <v>19</v>
      </c>
      <c r="N385" s="180" t="s">
        <v>42</v>
      </c>
      <c r="O385" s="63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83" t="s">
        <v>128</v>
      </c>
      <c r="AT385" s="183" t="s">
        <v>123</v>
      </c>
      <c r="AU385" s="183" t="s">
        <v>82</v>
      </c>
      <c r="AY385" s="16" t="s">
        <v>121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6" t="s">
        <v>79</v>
      </c>
      <c r="BK385" s="184">
        <f>ROUND(I385*H385,2)</f>
        <v>0</v>
      </c>
      <c r="BL385" s="16" t="s">
        <v>128</v>
      </c>
      <c r="BM385" s="183" t="s">
        <v>607</v>
      </c>
    </row>
    <row r="386" spans="1:65" s="2" customFormat="1" ht="11.25">
      <c r="A386" s="33"/>
      <c r="B386" s="34"/>
      <c r="C386" s="35"/>
      <c r="D386" s="185" t="s">
        <v>130</v>
      </c>
      <c r="E386" s="35"/>
      <c r="F386" s="186" t="s">
        <v>608</v>
      </c>
      <c r="G386" s="35"/>
      <c r="H386" s="35"/>
      <c r="I386" s="187"/>
      <c r="J386" s="35"/>
      <c r="K386" s="35"/>
      <c r="L386" s="38"/>
      <c r="M386" s="188"/>
      <c r="N386" s="189"/>
      <c r="O386" s="63"/>
      <c r="P386" s="63"/>
      <c r="Q386" s="63"/>
      <c r="R386" s="63"/>
      <c r="S386" s="63"/>
      <c r="T386" s="64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130</v>
      </c>
      <c r="AU386" s="16" t="s">
        <v>82</v>
      </c>
    </row>
    <row r="387" spans="1:65" s="2" customFormat="1" ht="11.25">
      <c r="A387" s="33"/>
      <c r="B387" s="34"/>
      <c r="C387" s="35"/>
      <c r="D387" s="190" t="s">
        <v>132</v>
      </c>
      <c r="E387" s="35"/>
      <c r="F387" s="191" t="s">
        <v>609</v>
      </c>
      <c r="G387" s="35"/>
      <c r="H387" s="35"/>
      <c r="I387" s="187"/>
      <c r="J387" s="35"/>
      <c r="K387" s="35"/>
      <c r="L387" s="38"/>
      <c r="M387" s="188"/>
      <c r="N387" s="189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132</v>
      </c>
      <c r="AU387" s="16" t="s">
        <v>82</v>
      </c>
    </row>
    <row r="388" spans="1:65" s="13" customFormat="1" ht="11.25">
      <c r="B388" s="192"/>
      <c r="C388" s="193"/>
      <c r="D388" s="185" t="s">
        <v>134</v>
      </c>
      <c r="E388" s="194" t="s">
        <v>19</v>
      </c>
      <c r="F388" s="195" t="s">
        <v>596</v>
      </c>
      <c r="G388" s="193"/>
      <c r="H388" s="196">
        <v>12.6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134</v>
      </c>
      <c r="AU388" s="202" t="s">
        <v>82</v>
      </c>
      <c r="AV388" s="13" t="s">
        <v>82</v>
      </c>
      <c r="AW388" s="13" t="s">
        <v>33</v>
      </c>
      <c r="AX388" s="13" t="s">
        <v>79</v>
      </c>
      <c r="AY388" s="202" t="s">
        <v>121</v>
      </c>
    </row>
    <row r="389" spans="1:65" s="2" customFormat="1" ht="21.75" customHeight="1">
      <c r="A389" s="33"/>
      <c r="B389" s="34"/>
      <c r="C389" s="172" t="s">
        <v>610</v>
      </c>
      <c r="D389" s="172" t="s">
        <v>123</v>
      </c>
      <c r="E389" s="173" t="s">
        <v>611</v>
      </c>
      <c r="F389" s="174" t="s">
        <v>612</v>
      </c>
      <c r="G389" s="175" t="s">
        <v>343</v>
      </c>
      <c r="H389" s="176">
        <v>23.806999999999999</v>
      </c>
      <c r="I389" s="177"/>
      <c r="J389" s="178">
        <f>ROUND(I389*H389,2)</f>
        <v>0</v>
      </c>
      <c r="K389" s="174" t="s">
        <v>127</v>
      </c>
      <c r="L389" s="38"/>
      <c r="M389" s="179" t="s">
        <v>19</v>
      </c>
      <c r="N389" s="180" t="s">
        <v>42</v>
      </c>
      <c r="O389" s="63"/>
      <c r="P389" s="181">
        <f>O389*H389</f>
        <v>0</v>
      </c>
      <c r="Q389" s="181">
        <v>0</v>
      </c>
      <c r="R389" s="181">
        <f>Q389*H389</f>
        <v>0</v>
      </c>
      <c r="S389" s="181">
        <v>0</v>
      </c>
      <c r="T389" s="18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3" t="s">
        <v>128</v>
      </c>
      <c r="AT389" s="183" t="s">
        <v>123</v>
      </c>
      <c r="AU389" s="183" t="s">
        <v>82</v>
      </c>
      <c r="AY389" s="16" t="s">
        <v>121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6" t="s">
        <v>79</v>
      </c>
      <c r="BK389" s="184">
        <f>ROUND(I389*H389,2)</f>
        <v>0</v>
      </c>
      <c r="BL389" s="16" t="s">
        <v>128</v>
      </c>
      <c r="BM389" s="183" t="s">
        <v>613</v>
      </c>
    </row>
    <row r="390" spans="1:65" s="2" customFormat="1" ht="19.5">
      <c r="A390" s="33"/>
      <c r="B390" s="34"/>
      <c r="C390" s="35"/>
      <c r="D390" s="185" t="s">
        <v>130</v>
      </c>
      <c r="E390" s="35"/>
      <c r="F390" s="186" t="s">
        <v>614</v>
      </c>
      <c r="G390" s="35"/>
      <c r="H390" s="35"/>
      <c r="I390" s="187"/>
      <c r="J390" s="35"/>
      <c r="K390" s="35"/>
      <c r="L390" s="38"/>
      <c r="M390" s="188"/>
      <c r="N390" s="189"/>
      <c r="O390" s="63"/>
      <c r="P390" s="63"/>
      <c r="Q390" s="63"/>
      <c r="R390" s="63"/>
      <c r="S390" s="63"/>
      <c r="T390" s="64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130</v>
      </c>
      <c r="AU390" s="16" t="s">
        <v>82</v>
      </c>
    </row>
    <row r="391" spans="1:65" s="2" customFormat="1" ht="11.25">
      <c r="A391" s="33"/>
      <c r="B391" s="34"/>
      <c r="C391" s="35"/>
      <c r="D391" s="190" t="s">
        <v>132</v>
      </c>
      <c r="E391" s="35"/>
      <c r="F391" s="191" t="s">
        <v>615</v>
      </c>
      <c r="G391" s="35"/>
      <c r="H391" s="35"/>
      <c r="I391" s="187"/>
      <c r="J391" s="35"/>
      <c r="K391" s="35"/>
      <c r="L391" s="38"/>
      <c r="M391" s="188"/>
      <c r="N391" s="189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132</v>
      </c>
      <c r="AU391" s="16" t="s">
        <v>82</v>
      </c>
    </row>
    <row r="392" spans="1:65" s="13" customFormat="1" ht="11.25">
      <c r="B392" s="192"/>
      <c r="C392" s="193"/>
      <c r="D392" s="185" t="s">
        <v>134</v>
      </c>
      <c r="E392" s="194" t="s">
        <v>19</v>
      </c>
      <c r="F392" s="195" t="s">
        <v>616</v>
      </c>
      <c r="G392" s="193"/>
      <c r="H392" s="196">
        <v>23.806999999999999</v>
      </c>
      <c r="I392" s="197"/>
      <c r="J392" s="193"/>
      <c r="K392" s="193"/>
      <c r="L392" s="198"/>
      <c r="M392" s="199"/>
      <c r="N392" s="200"/>
      <c r="O392" s="200"/>
      <c r="P392" s="200"/>
      <c r="Q392" s="200"/>
      <c r="R392" s="200"/>
      <c r="S392" s="200"/>
      <c r="T392" s="201"/>
      <c r="AT392" s="202" t="s">
        <v>134</v>
      </c>
      <c r="AU392" s="202" t="s">
        <v>82</v>
      </c>
      <c r="AV392" s="13" t="s">
        <v>82</v>
      </c>
      <c r="AW392" s="13" t="s">
        <v>33</v>
      </c>
      <c r="AX392" s="13" t="s">
        <v>79</v>
      </c>
      <c r="AY392" s="202" t="s">
        <v>121</v>
      </c>
    </row>
    <row r="393" spans="1:65" s="12" customFormat="1" ht="22.9" customHeight="1">
      <c r="B393" s="156"/>
      <c r="C393" s="157"/>
      <c r="D393" s="158" t="s">
        <v>70</v>
      </c>
      <c r="E393" s="170" t="s">
        <v>617</v>
      </c>
      <c r="F393" s="170" t="s">
        <v>618</v>
      </c>
      <c r="G393" s="157"/>
      <c r="H393" s="157"/>
      <c r="I393" s="160"/>
      <c r="J393" s="171">
        <f>BK393</f>
        <v>0</v>
      </c>
      <c r="K393" s="157"/>
      <c r="L393" s="162"/>
      <c r="M393" s="163"/>
      <c r="N393" s="164"/>
      <c r="O393" s="164"/>
      <c r="P393" s="165">
        <f>SUM(P394:P399)</f>
        <v>0</v>
      </c>
      <c r="Q393" s="164"/>
      <c r="R393" s="165">
        <f>SUM(R394:R399)</f>
        <v>0</v>
      </c>
      <c r="S393" s="164"/>
      <c r="T393" s="166">
        <f>SUM(T394:T399)</f>
        <v>0</v>
      </c>
      <c r="AR393" s="167" t="s">
        <v>79</v>
      </c>
      <c r="AT393" s="168" t="s">
        <v>70</v>
      </c>
      <c r="AU393" s="168" t="s">
        <v>79</v>
      </c>
      <c r="AY393" s="167" t="s">
        <v>121</v>
      </c>
      <c r="BK393" s="169">
        <f>SUM(BK394:BK399)</f>
        <v>0</v>
      </c>
    </row>
    <row r="394" spans="1:65" s="2" customFormat="1" ht="21.75" customHeight="1">
      <c r="A394" s="33"/>
      <c r="B394" s="34"/>
      <c r="C394" s="172" t="s">
        <v>619</v>
      </c>
      <c r="D394" s="172" t="s">
        <v>123</v>
      </c>
      <c r="E394" s="173" t="s">
        <v>620</v>
      </c>
      <c r="F394" s="174" t="s">
        <v>621</v>
      </c>
      <c r="G394" s="175" t="s">
        <v>343</v>
      </c>
      <c r="H394" s="176">
        <v>5539.5389999999998</v>
      </c>
      <c r="I394" s="177"/>
      <c r="J394" s="178">
        <f>ROUND(I394*H394,2)</f>
        <v>0</v>
      </c>
      <c r="K394" s="174" t="s">
        <v>127</v>
      </c>
      <c r="L394" s="38"/>
      <c r="M394" s="179" t="s">
        <v>19</v>
      </c>
      <c r="N394" s="180" t="s">
        <v>42</v>
      </c>
      <c r="O394" s="63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83" t="s">
        <v>128</v>
      </c>
      <c r="AT394" s="183" t="s">
        <v>123</v>
      </c>
      <c r="AU394" s="183" t="s">
        <v>82</v>
      </c>
      <c r="AY394" s="16" t="s">
        <v>121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6" t="s">
        <v>79</v>
      </c>
      <c r="BK394" s="184">
        <f>ROUND(I394*H394,2)</f>
        <v>0</v>
      </c>
      <c r="BL394" s="16" t="s">
        <v>128</v>
      </c>
      <c r="BM394" s="183" t="s">
        <v>622</v>
      </c>
    </row>
    <row r="395" spans="1:65" s="2" customFormat="1" ht="19.5">
      <c r="A395" s="33"/>
      <c r="B395" s="34"/>
      <c r="C395" s="35"/>
      <c r="D395" s="185" t="s">
        <v>130</v>
      </c>
      <c r="E395" s="35"/>
      <c r="F395" s="186" t="s">
        <v>623</v>
      </c>
      <c r="G395" s="35"/>
      <c r="H395" s="35"/>
      <c r="I395" s="187"/>
      <c r="J395" s="35"/>
      <c r="K395" s="35"/>
      <c r="L395" s="38"/>
      <c r="M395" s="188"/>
      <c r="N395" s="189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130</v>
      </c>
      <c r="AU395" s="16" t="s">
        <v>82</v>
      </c>
    </row>
    <row r="396" spans="1:65" s="2" customFormat="1" ht="11.25">
      <c r="A396" s="33"/>
      <c r="B396" s="34"/>
      <c r="C396" s="35"/>
      <c r="D396" s="190" t="s">
        <v>132</v>
      </c>
      <c r="E396" s="35"/>
      <c r="F396" s="191" t="s">
        <v>624</v>
      </c>
      <c r="G396" s="35"/>
      <c r="H396" s="35"/>
      <c r="I396" s="187"/>
      <c r="J396" s="35"/>
      <c r="K396" s="35"/>
      <c r="L396" s="38"/>
      <c r="M396" s="188"/>
      <c r="N396" s="189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132</v>
      </c>
      <c r="AU396" s="16" t="s">
        <v>82</v>
      </c>
    </row>
    <row r="397" spans="1:65" s="2" customFormat="1" ht="21.75" customHeight="1">
      <c r="A397" s="33"/>
      <c r="B397" s="34"/>
      <c r="C397" s="172" t="s">
        <v>625</v>
      </c>
      <c r="D397" s="172" t="s">
        <v>123</v>
      </c>
      <c r="E397" s="173" t="s">
        <v>626</v>
      </c>
      <c r="F397" s="174" t="s">
        <v>627</v>
      </c>
      <c r="G397" s="175" t="s">
        <v>343</v>
      </c>
      <c r="H397" s="176">
        <v>5539.5389999999998</v>
      </c>
      <c r="I397" s="177"/>
      <c r="J397" s="178">
        <f>ROUND(I397*H397,2)</f>
        <v>0</v>
      </c>
      <c r="K397" s="174" t="s">
        <v>127</v>
      </c>
      <c r="L397" s="38"/>
      <c r="M397" s="179" t="s">
        <v>19</v>
      </c>
      <c r="N397" s="180" t="s">
        <v>42</v>
      </c>
      <c r="O397" s="63"/>
      <c r="P397" s="181">
        <f>O397*H397</f>
        <v>0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83" t="s">
        <v>128</v>
      </c>
      <c r="AT397" s="183" t="s">
        <v>123</v>
      </c>
      <c r="AU397" s="183" t="s">
        <v>82</v>
      </c>
      <c r="AY397" s="16" t="s">
        <v>121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6" t="s">
        <v>79</v>
      </c>
      <c r="BK397" s="184">
        <f>ROUND(I397*H397,2)</f>
        <v>0</v>
      </c>
      <c r="BL397" s="16" t="s">
        <v>128</v>
      </c>
      <c r="BM397" s="183" t="s">
        <v>628</v>
      </c>
    </row>
    <row r="398" spans="1:65" s="2" customFormat="1" ht="19.5">
      <c r="A398" s="33"/>
      <c r="B398" s="34"/>
      <c r="C398" s="35"/>
      <c r="D398" s="185" t="s">
        <v>130</v>
      </c>
      <c r="E398" s="35"/>
      <c r="F398" s="186" t="s">
        <v>629</v>
      </c>
      <c r="G398" s="35"/>
      <c r="H398" s="35"/>
      <c r="I398" s="187"/>
      <c r="J398" s="35"/>
      <c r="K398" s="35"/>
      <c r="L398" s="38"/>
      <c r="M398" s="188"/>
      <c r="N398" s="189"/>
      <c r="O398" s="63"/>
      <c r="P398" s="63"/>
      <c r="Q398" s="63"/>
      <c r="R398" s="63"/>
      <c r="S398" s="63"/>
      <c r="T398" s="6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130</v>
      </c>
      <c r="AU398" s="16" t="s">
        <v>82</v>
      </c>
    </row>
    <row r="399" spans="1:65" s="2" customFormat="1" ht="11.25">
      <c r="A399" s="33"/>
      <c r="B399" s="34"/>
      <c r="C399" s="35"/>
      <c r="D399" s="190" t="s">
        <v>132</v>
      </c>
      <c r="E399" s="35"/>
      <c r="F399" s="191" t="s">
        <v>630</v>
      </c>
      <c r="G399" s="35"/>
      <c r="H399" s="35"/>
      <c r="I399" s="187"/>
      <c r="J399" s="35"/>
      <c r="K399" s="35"/>
      <c r="L399" s="38"/>
      <c r="M399" s="214"/>
      <c r="N399" s="215"/>
      <c r="O399" s="216"/>
      <c r="P399" s="216"/>
      <c r="Q399" s="216"/>
      <c r="R399" s="216"/>
      <c r="S399" s="216"/>
      <c r="T399" s="217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132</v>
      </c>
      <c r="AU399" s="16" t="s">
        <v>82</v>
      </c>
    </row>
    <row r="400" spans="1:65" s="2" customFormat="1" ht="6.95" customHeight="1">
      <c r="A400" s="33"/>
      <c r="B400" s="46"/>
      <c r="C400" s="47"/>
      <c r="D400" s="47"/>
      <c r="E400" s="47"/>
      <c r="F400" s="47"/>
      <c r="G400" s="47"/>
      <c r="H400" s="47"/>
      <c r="I400" s="47"/>
      <c r="J400" s="47"/>
      <c r="K400" s="47"/>
      <c r="L400" s="38"/>
      <c r="M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</row>
  </sheetData>
  <sheetProtection algorithmName="SHA-512" hashValue="cA3LqewHY5j70MYvLrdnx+p9b33rEo87pEcNB7fqMxOKbmUjy2nTLjQu8I0dB//mnjVXpVo4obvy93o3gofwOw==" saltValue="phWMm24o7dtRFnzmUQwv4v1/F1qzZk+sJQnECia10xdgi9hELhGs160BdXVc6SdAd7JJHPkFQbYU4RuYnvS4+g==" spinCount="100000" sheet="1" objects="1" scenarios="1" formatColumns="0" formatRows="0" autoFilter="0"/>
  <autoFilter ref="C87:K39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4" r:id="rId4"/>
    <hyperlink ref="F108" r:id="rId5"/>
    <hyperlink ref="F112" r:id="rId6"/>
    <hyperlink ref="F118" r:id="rId7"/>
    <hyperlink ref="F123" r:id="rId8"/>
    <hyperlink ref="F129" r:id="rId9"/>
    <hyperlink ref="F133" r:id="rId10"/>
    <hyperlink ref="F138" r:id="rId11"/>
    <hyperlink ref="F142" r:id="rId12"/>
    <hyperlink ref="F148" r:id="rId13"/>
    <hyperlink ref="F152" r:id="rId14"/>
    <hyperlink ref="F156" r:id="rId15"/>
    <hyperlink ref="F162" r:id="rId16"/>
    <hyperlink ref="F166" r:id="rId17"/>
    <hyperlink ref="F170" r:id="rId18"/>
    <hyperlink ref="F176" r:id="rId19"/>
    <hyperlink ref="F182" r:id="rId20"/>
    <hyperlink ref="F187" r:id="rId21"/>
    <hyperlink ref="F194" r:id="rId22"/>
    <hyperlink ref="F200" r:id="rId23"/>
    <hyperlink ref="F204" r:id="rId24"/>
    <hyperlink ref="F208" r:id="rId25"/>
    <hyperlink ref="F214" r:id="rId26"/>
    <hyperlink ref="F219" r:id="rId27"/>
    <hyperlink ref="F224" r:id="rId28"/>
    <hyperlink ref="F229" r:id="rId29"/>
    <hyperlink ref="F234" r:id="rId30"/>
    <hyperlink ref="F239" r:id="rId31"/>
    <hyperlink ref="F252" r:id="rId32"/>
    <hyperlink ref="F258" r:id="rId33"/>
    <hyperlink ref="F264" r:id="rId34"/>
    <hyperlink ref="F270" r:id="rId35"/>
    <hyperlink ref="F274" r:id="rId36"/>
    <hyperlink ref="F281" r:id="rId37"/>
    <hyperlink ref="F288" r:id="rId38"/>
    <hyperlink ref="F294" r:id="rId39"/>
    <hyperlink ref="F298" r:id="rId40"/>
    <hyperlink ref="F306" r:id="rId41"/>
    <hyperlink ref="F319" r:id="rId42"/>
    <hyperlink ref="F323" r:id="rId43"/>
    <hyperlink ref="F332" r:id="rId44"/>
    <hyperlink ref="F337" r:id="rId45"/>
    <hyperlink ref="F343" r:id="rId46"/>
    <hyperlink ref="F348" r:id="rId47"/>
    <hyperlink ref="F352" r:id="rId48"/>
    <hyperlink ref="F355" r:id="rId49"/>
    <hyperlink ref="F364" r:id="rId50"/>
    <hyperlink ref="F369" r:id="rId51"/>
    <hyperlink ref="F374" r:id="rId52"/>
    <hyperlink ref="F379" r:id="rId53"/>
    <hyperlink ref="F383" r:id="rId54"/>
    <hyperlink ref="F387" r:id="rId55"/>
    <hyperlink ref="F391" r:id="rId56"/>
    <hyperlink ref="F396" r:id="rId57"/>
    <hyperlink ref="F399" r:id="rId5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631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ROUND(J88,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ROUND((SUM(BE88:BE249)),  2)</f>
        <v>0</v>
      </c>
      <c r="G33" s="33"/>
      <c r="H33" s="33"/>
      <c r="I33" s="117">
        <v>0.21</v>
      </c>
      <c r="J33" s="116">
        <f>ROUND(((SUM(BE88:BE249))*I33),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ROUND((SUM(BF88:BF249)),  2)</f>
        <v>0</v>
      </c>
      <c r="G34" s="33"/>
      <c r="H34" s="33"/>
      <c r="I34" s="117">
        <v>0.15</v>
      </c>
      <c r="J34" s="116">
        <f>ROUND(((SUM(BF88:BF249))*I34),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ROUND((SUM(BG88:BG249)),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ROUND((SUM(BH88:BH249)),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ROUND((SUM(BI88:BI249)),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SO-102a - Příkop nerealizované PC V6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J89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J90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J155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J167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J193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103</v>
      </c>
      <c r="E65" s="142"/>
      <c r="F65" s="142"/>
      <c r="G65" s="142"/>
      <c r="H65" s="142"/>
      <c r="I65" s="142"/>
      <c r="J65" s="143">
        <f>J204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105</v>
      </c>
      <c r="E66" s="142"/>
      <c r="F66" s="142"/>
      <c r="G66" s="142"/>
      <c r="H66" s="142"/>
      <c r="I66" s="142"/>
      <c r="J66" s="143">
        <f>J219</f>
        <v>0</v>
      </c>
      <c r="K66" s="140"/>
      <c r="L66" s="144"/>
    </row>
    <row r="67" spans="1:31" s="9" customFormat="1" ht="24.95" customHeight="1">
      <c r="B67" s="133"/>
      <c r="C67" s="134"/>
      <c r="D67" s="135" t="s">
        <v>632</v>
      </c>
      <c r="E67" s="136"/>
      <c r="F67" s="136"/>
      <c r="G67" s="136"/>
      <c r="H67" s="136"/>
      <c r="I67" s="136"/>
      <c r="J67" s="137">
        <f>J227</f>
        <v>0</v>
      </c>
      <c r="K67" s="134"/>
      <c r="L67" s="138"/>
    </row>
    <row r="68" spans="1:31" s="10" customFormat="1" ht="19.899999999999999" customHeight="1">
      <c r="B68" s="139"/>
      <c r="C68" s="140"/>
      <c r="D68" s="141" t="s">
        <v>633</v>
      </c>
      <c r="E68" s="142"/>
      <c r="F68" s="142"/>
      <c r="G68" s="142"/>
      <c r="H68" s="142"/>
      <c r="I68" s="142"/>
      <c r="J68" s="143">
        <f>J228</f>
        <v>0</v>
      </c>
      <c r="K68" s="140"/>
      <c r="L68" s="144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106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46" t="str">
        <f>E7</f>
        <v>Společná zařízení v k.ú. Hnátnice - Polní cesta H4</v>
      </c>
      <c r="F78" s="347"/>
      <c r="G78" s="347"/>
      <c r="H78" s="347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18" t="str">
        <f>E9</f>
        <v>SO-102a - Příkop nerealizované PC V6</v>
      </c>
      <c r="F80" s="348"/>
      <c r="G80" s="348"/>
      <c r="H80" s="348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F12</f>
        <v xml:space="preserve"> </v>
      </c>
      <c r="G82" s="35"/>
      <c r="H82" s="35"/>
      <c r="I82" s="28" t="s">
        <v>23</v>
      </c>
      <c r="J82" s="58" t="str">
        <f>IF(J12="","",J12)</f>
        <v>23. 3. 2023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E15</f>
        <v>ČR-SPÚ, Pobočka Ústí nad Orlicí</v>
      </c>
      <c r="G84" s="35"/>
      <c r="H84" s="35"/>
      <c r="I84" s="28" t="s">
        <v>31</v>
      </c>
      <c r="J84" s="31" t="str">
        <f>E21</f>
        <v>Agroprojekce Litomyšl, s.r.o.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IF(E18="","",E18)</f>
        <v>Vyplň údaj</v>
      </c>
      <c r="G85" s="35"/>
      <c r="H85" s="35"/>
      <c r="I85" s="28" t="s">
        <v>34</v>
      </c>
      <c r="J85" s="31" t="str">
        <f>E24</f>
        <v xml:space="preserve"> 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5"/>
      <c r="B87" s="146"/>
      <c r="C87" s="147" t="s">
        <v>107</v>
      </c>
      <c r="D87" s="148" t="s">
        <v>56</v>
      </c>
      <c r="E87" s="148" t="s">
        <v>52</v>
      </c>
      <c r="F87" s="148" t="s">
        <v>53</v>
      </c>
      <c r="G87" s="148" t="s">
        <v>108</v>
      </c>
      <c r="H87" s="148" t="s">
        <v>109</v>
      </c>
      <c r="I87" s="148" t="s">
        <v>110</v>
      </c>
      <c r="J87" s="148" t="s">
        <v>95</v>
      </c>
      <c r="K87" s="149" t="s">
        <v>111</v>
      </c>
      <c r="L87" s="150"/>
      <c r="M87" s="67" t="s">
        <v>19</v>
      </c>
      <c r="N87" s="68" t="s">
        <v>41</v>
      </c>
      <c r="O87" s="68" t="s">
        <v>112</v>
      </c>
      <c r="P87" s="68" t="s">
        <v>113</v>
      </c>
      <c r="Q87" s="68" t="s">
        <v>114</v>
      </c>
      <c r="R87" s="68" t="s">
        <v>115</v>
      </c>
      <c r="S87" s="68" t="s">
        <v>116</v>
      </c>
      <c r="T87" s="69" t="s">
        <v>117</v>
      </c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65" s="2" customFormat="1" ht="22.9" customHeight="1">
      <c r="A88" s="33"/>
      <c r="B88" s="34"/>
      <c r="C88" s="74" t="s">
        <v>118</v>
      </c>
      <c r="D88" s="35"/>
      <c r="E88" s="35"/>
      <c r="F88" s="35"/>
      <c r="G88" s="35"/>
      <c r="H88" s="35"/>
      <c r="I88" s="35"/>
      <c r="J88" s="151">
        <f>BK88</f>
        <v>0</v>
      </c>
      <c r="K88" s="35"/>
      <c r="L88" s="38"/>
      <c r="M88" s="70"/>
      <c r="N88" s="152"/>
      <c r="O88" s="71"/>
      <c r="P88" s="153">
        <f>P89+P227</f>
        <v>0</v>
      </c>
      <c r="Q88" s="71"/>
      <c r="R88" s="153">
        <f>R89+R227</f>
        <v>49.666680369999995</v>
      </c>
      <c r="S88" s="71"/>
      <c r="T88" s="154">
        <f>T89+T227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96</v>
      </c>
      <c r="BK88" s="155">
        <f>BK89+BK227</f>
        <v>0</v>
      </c>
    </row>
    <row r="89" spans="1:65" s="12" customFormat="1" ht="25.9" customHeight="1">
      <c r="B89" s="156"/>
      <c r="C89" s="157"/>
      <c r="D89" s="158" t="s">
        <v>70</v>
      </c>
      <c r="E89" s="159" t="s">
        <v>119</v>
      </c>
      <c r="F89" s="159" t="s">
        <v>120</v>
      </c>
      <c r="G89" s="157"/>
      <c r="H89" s="157"/>
      <c r="I89" s="160"/>
      <c r="J89" s="161">
        <f>BK89</f>
        <v>0</v>
      </c>
      <c r="K89" s="157"/>
      <c r="L89" s="162"/>
      <c r="M89" s="163"/>
      <c r="N89" s="164"/>
      <c r="O89" s="164"/>
      <c r="P89" s="165">
        <f>P90+P155+P167+P193+P204+P219</f>
        <v>0</v>
      </c>
      <c r="Q89" s="164"/>
      <c r="R89" s="165">
        <f>R90+R155+R167+R193+R204+R219</f>
        <v>49.293193869999996</v>
      </c>
      <c r="S89" s="164"/>
      <c r="T89" s="166">
        <f>T90+T155+T167+T193+T204+T219</f>
        <v>0</v>
      </c>
      <c r="AR89" s="167" t="s">
        <v>79</v>
      </c>
      <c r="AT89" s="168" t="s">
        <v>70</v>
      </c>
      <c r="AU89" s="168" t="s">
        <v>71</v>
      </c>
      <c r="AY89" s="167" t="s">
        <v>121</v>
      </c>
      <c r="BK89" s="169">
        <f>BK90+BK155+BK167+BK193+BK204+BK219</f>
        <v>0</v>
      </c>
    </row>
    <row r="90" spans="1:65" s="12" customFormat="1" ht="22.9" customHeight="1">
      <c r="B90" s="156"/>
      <c r="C90" s="157"/>
      <c r="D90" s="158" t="s">
        <v>70</v>
      </c>
      <c r="E90" s="170" t="s">
        <v>79</v>
      </c>
      <c r="F90" s="170" t="s">
        <v>122</v>
      </c>
      <c r="G90" s="157"/>
      <c r="H90" s="157"/>
      <c r="I90" s="160"/>
      <c r="J90" s="171">
        <f>BK90</f>
        <v>0</v>
      </c>
      <c r="K90" s="157"/>
      <c r="L90" s="162"/>
      <c r="M90" s="163"/>
      <c r="N90" s="164"/>
      <c r="O90" s="164"/>
      <c r="P90" s="165">
        <f>SUM(P91:P154)</f>
        <v>0</v>
      </c>
      <c r="Q90" s="164"/>
      <c r="R90" s="165">
        <f>SUM(R91:R154)</f>
        <v>4.7888409999999997</v>
      </c>
      <c r="S90" s="164"/>
      <c r="T90" s="166">
        <f>SUM(T91:T154)</f>
        <v>0</v>
      </c>
      <c r="AR90" s="167" t="s">
        <v>79</v>
      </c>
      <c r="AT90" s="168" t="s">
        <v>70</v>
      </c>
      <c r="AU90" s="168" t="s">
        <v>79</v>
      </c>
      <c r="AY90" s="167" t="s">
        <v>121</v>
      </c>
      <c r="BK90" s="169">
        <f>SUM(BK91:BK154)</f>
        <v>0</v>
      </c>
    </row>
    <row r="91" spans="1:65" s="2" customFormat="1" ht="16.5" customHeight="1">
      <c r="A91" s="33"/>
      <c r="B91" s="34"/>
      <c r="C91" s="172" t="s">
        <v>79</v>
      </c>
      <c r="D91" s="172" t="s">
        <v>123</v>
      </c>
      <c r="E91" s="173" t="s">
        <v>162</v>
      </c>
      <c r="F91" s="174" t="s">
        <v>163</v>
      </c>
      <c r="G91" s="175" t="s">
        <v>126</v>
      </c>
      <c r="H91" s="176">
        <v>592</v>
      </c>
      <c r="I91" s="177"/>
      <c r="J91" s="178">
        <f>ROUND(I91*H91,2)</f>
        <v>0</v>
      </c>
      <c r="K91" s="174" t="s">
        <v>127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128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128</v>
      </c>
      <c r="BM91" s="183" t="s">
        <v>634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165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1.25">
      <c r="A93" s="33"/>
      <c r="B93" s="34"/>
      <c r="C93" s="35"/>
      <c r="D93" s="190" t="s">
        <v>132</v>
      </c>
      <c r="E93" s="35"/>
      <c r="F93" s="191" t="s">
        <v>166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82</v>
      </c>
    </row>
    <row r="94" spans="1:65" s="13" customFormat="1" ht="11.25">
      <c r="B94" s="192"/>
      <c r="C94" s="193"/>
      <c r="D94" s="185" t="s">
        <v>134</v>
      </c>
      <c r="E94" s="194" t="s">
        <v>19</v>
      </c>
      <c r="F94" s="195" t="s">
        <v>635</v>
      </c>
      <c r="G94" s="193"/>
      <c r="H94" s="196">
        <v>592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134</v>
      </c>
      <c r="AU94" s="202" t="s">
        <v>82</v>
      </c>
      <c r="AV94" s="13" t="s">
        <v>82</v>
      </c>
      <c r="AW94" s="13" t="s">
        <v>33</v>
      </c>
      <c r="AX94" s="13" t="s">
        <v>79</v>
      </c>
      <c r="AY94" s="202" t="s">
        <v>121</v>
      </c>
    </row>
    <row r="95" spans="1:65" s="2" customFormat="1" ht="21.75" customHeight="1">
      <c r="A95" s="33"/>
      <c r="B95" s="34"/>
      <c r="C95" s="172" t="s">
        <v>82</v>
      </c>
      <c r="D95" s="172" t="s">
        <v>123</v>
      </c>
      <c r="E95" s="173" t="s">
        <v>171</v>
      </c>
      <c r="F95" s="174" t="s">
        <v>172</v>
      </c>
      <c r="G95" s="175" t="s">
        <v>173</v>
      </c>
      <c r="H95" s="176">
        <v>178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636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175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176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637</v>
      </c>
      <c r="G98" s="193"/>
      <c r="H98" s="196">
        <v>178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21.75" customHeight="1">
      <c r="A99" s="33"/>
      <c r="B99" s="34"/>
      <c r="C99" s="172" t="s">
        <v>142</v>
      </c>
      <c r="D99" s="172" t="s">
        <v>123</v>
      </c>
      <c r="E99" s="173" t="s">
        <v>638</v>
      </c>
      <c r="F99" s="174" t="s">
        <v>639</v>
      </c>
      <c r="G99" s="175" t="s">
        <v>173</v>
      </c>
      <c r="H99" s="176">
        <v>16.992000000000001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640</v>
      </c>
    </row>
    <row r="100" spans="1:65" s="2" customFormat="1" ht="19.5">
      <c r="A100" s="33"/>
      <c r="B100" s="34"/>
      <c r="C100" s="35"/>
      <c r="D100" s="185" t="s">
        <v>130</v>
      </c>
      <c r="E100" s="35"/>
      <c r="F100" s="186" t="s">
        <v>641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642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13" customFormat="1" ht="11.25">
      <c r="B102" s="192"/>
      <c r="C102" s="193"/>
      <c r="D102" s="185" t="s">
        <v>134</v>
      </c>
      <c r="E102" s="194" t="s">
        <v>19</v>
      </c>
      <c r="F102" s="195" t="s">
        <v>643</v>
      </c>
      <c r="G102" s="193"/>
      <c r="H102" s="196">
        <v>13.391999999999999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134</v>
      </c>
      <c r="AU102" s="202" t="s">
        <v>82</v>
      </c>
      <c r="AV102" s="13" t="s">
        <v>82</v>
      </c>
      <c r="AW102" s="13" t="s">
        <v>33</v>
      </c>
      <c r="AX102" s="13" t="s">
        <v>71</v>
      </c>
      <c r="AY102" s="202" t="s">
        <v>121</v>
      </c>
    </row>
    <row r="103" spans="1:65" s="13" customFormat="1" ht="11.25">
      <c r="B103" s="192"/>
      <c r="C103" s="193"/>
      <c r="D103" s="185" t="s">
        <v>134</v>
      </c>
      <c r="E103" s="194" t="s">
        <v>19</v>
      </c>
      <c r="F103" s="195" t="s">
        <v>644</v>
      </c>
      <c r="G103" s="193"/>
      <c r="H103" s="196">
        <v>3.6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134</v>
      </c>
      <c r="AU103" s="202" t="s">
        <v>82</v>
      </c>
      <c r="AV103" s="13" t="s">
        <v>82</v>
      </c>
      <c r="AW103" s="13" t="s">
        <v>33</v>
      </c>
      <c r="AX103" s="13" t="s">
        <v>71</v>
      </c>
      <c r="AY103" s="202" t="s">
        <v>121</v>
      </c>
    </row>
    <row r="104" spans="1:65" s="2" customFormat="1" ht="21.75" customHeight="1">
      <c r="A104" s="33"/>
      <c r="B104" s="34"/>
      <c r="C104" s="172" t="s">
        <v>128</v>
      </c>
      <c r="D104" s="172" t="s">
        <v>123</v>
      </c>
      <c r="E104" s="173" t="s">
        <v>645</v>
      </c>
      <c r="F104" s="174" t="s">
        <v>646</v>
      </c>
      <c r="G104" s="175" t="s">
        <v>173</v>
      </c>
      <c r="H104" s="176">
        <v>12.281000000000001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647</v>
      </c>
    </row>
    <row r="105" spans="1:65" s="2" customFormat="1" ht="19.5">
      <c r="A105" s="33"/>
      <c r="B105" s="34"/>
      <c r="C105" s="35"/>
      <c r="D105" s="185" t="s">
        <v>130</v>
      </c>
      <c r="E105" s="35"/>
      <c r="F105" s="186" t="s">
        <v>648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649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13" customFormat="1" ht="11.25">
      <c r="B107" s="192"/>
      <c r="C107" s="193"/>
      <c r="D107" s="185" t="s">
        <v>134</v>
      </c>
      <c r="E107" s="194" t="s">
        <v>19</v>
      </c>
      <c r="F107" s="195" t="s">
        <v>650</v>
      </c>
      <c r="G107" s="193"/>
      <c r="H107" s="196">
        <v>5.6210000000000004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134</v>
      </c>
      <c r="AU107" s="202" t="s">
        <v>82</v>
      </c>
      <c r="AV107" s="13" t="s">
        <v>82</v>
      </c>
      <c r="AW107" s="13" t="s">
        <v>33</v>
      </c>
      <c r="AX107" s="13" t="s">
        <v>71</v>
      </c>
      <c r="AY107" s="202" t="s">
        <v>121</v>
      </c>
    </row>
    <row r="108" spans="1:65" s="13" customFormat="1" ht="11.25">
      <c r="B108" s="192"/>
      <c r="C108" s="193"/>
      <c r="D108" s="185" t="s">
        <v>134</v>
      </c>
      <c r="E108" s="194" t="s">
        <v>19</v>
      </c>
      <c r="F108" s="195" t="s">
        <v>651</v>
      </c>
      <c r="G108" s="193"/>
      <c r="H108" s="196">
        <v>6.66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134</v>
      </c>
      <c r="AU108" s="202" t="s">
        <v>82</v>
      </c>
      <c r="AV108" s="13" t="s">
        <v>82</v>
      </c>
      <c r="AW108" s="13" t="s">
        <v>33</v>
      </c>
      <c r="AX108" s="13" t="s">
        <v>71</v>
      </c>
      <c r="AY108" s="202" t="s">
        <v>121</v>
      </c>
    </row>
    <row r="109" spans="1:65" s="2" customFormat="1" ht="21.75" customHeight="1">
      <c r="A109" s="33"/>
      <c r="B109" s="34"/>
      <c r="C109" s="172" t="s">
        <v>153</v>
      </c>
      <c r="D109" s="172" t="s">
        <v>123</v>
      </c>
      <c r="E109" s="173" t="s">
        <v>232</v>
      </c>
      <c r="F109" s="174" t="s">
        <v>233</v>
      </c>
      <c r="G109" s="175" t="s">
        <v>173</v>
      </c>
      <c r="H109" s="176">
        <v>245.3</v>
      </c>
      <c r="I109" s="177"/>
      <c r="J109" s="178">
        <f>ROUND(I109*H109,2)</f>
        <v>0</v>
      </c>
      <c r="K109" s="174" t="s">
        <v>127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128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128</v>
      </c>
      <c r="BM109" s="183" t="s">
        <v>652</v>
      </c>
    </row>
    <row r="110" spans="1:65" s="2" customFormat="1" ht="19.5">
      <c r="A110" s="33"/>
      <c r="B110" s="34"/>
      <c r="C110" s="35"/>
      <c r="D110" s="185" t="s">
        <v>130</v>
      </c>
      <c r="E110" s="35"/>
      <c r="F110" s="186" t="s">
        <v>235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2" customFormat="1" ht="11.25">
      <c r="A111" s="33"/>
      <c r="B111" s="34"/>
      <c r="C111" s="35"/>
      <c r="D111" s="190" t="s">
        <v>132</v>
      </c>
      <c r="E111" s="35"/>
      <c r="F111" s="191" t="s">
        <v>236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82</v>
      </c>
    </row>
    <row r="112" spans="1:65" s="13" customFormat="1" ht="11.25">
      <c r="B112" s="192"/>
      <c r="C112" s="193"/>
      <c r="D112" s="185" t="s">
        <v>134</v>
      </c>
      <c r="E112" s="194" t="s">
        <v>19</v>
      </c>
      <c r="F112" s="195" t="s">
        <v>653</v>
      </c>
      <c r="G112" s="193"/>
      <c r="H112" s="196">
        <v>41.5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134</v>
      </c>
      <c r="AU112" s="202" t="s">
        <v>82</v>
      </c>
      <c r="AV112" s="13" t="s">
        <v>82</v>
      </c>
      <c r="AW112" s="13" t="s">
        <v>33</v>
      </c>
      <c r="AX112" s="13" t="s">
        <v>71</v>
      </c>
      <c r="AY112" s="202" t="s">
        <v>121</v>
      </c>
    </row>
    <row r="113" spans="1:65" s="13" customFormat="1" ht="11.25">
      <c r="B113" s="192"/>
      <c r="C113" s="193"/>
      <c r="D113" s="185" t="s">
        <v>134</v>
      </c>
      <c r="E113" s="194" t="s">
        <v>19</v>
      </c>
      <c r="F113" s="195" t="s">
        <v>654</v>
      </c>
      <c r="G113" s="193"/>
      <c r="H113" s="196">
        <v>203.8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134</v>
      </c>
      <c r="AU113" s="202" t="s">
        <v>82</v>
      </c>
      <c r="AV113" s="13" t="s">
        <v>82</v>
      </c>
      <c r="AW113" s="13" t="s">
        <v>33</v>
      </c>
      <c r="AX113" s="13" t="s">
        <v>71</v>
      </c>
      <c r="AY113" s="202" t="s">
        <v>121</v>
      </c>
    </row>
    <row r="114" spans="1:65" s="2" customFormat="1" ht="16.5" customHeight="1">
      <c r="A114" s="33"/>
      <c r="B114" s="34"/>
      <c r="C114" s="172" t="s">
        <v>161</v>
      </c>
      <c r="D114" s="172" t="s">
        <v>123</v>
      </c>
      <c r="E114" s="173" t="s">
        <v>241</v>
      </c>
      <c r="F114" s="174" t="s">
        <v>242</v>
      </c>
      <c r="G114" s="175" t="s">
        <v>173</v>
      </c>
      <c r="H114" s="176">
        <v>67.3</v>
      </c>
      <c r="I114" s="177"/>
      <c r="J114" s="178">
        <f>ROUND(I114*H114,2)</f>
        <v>0</v>
      </c>
      <c r="K114" s="174" t="s">
        <v>127</v>
      </c>
      <c r="L114" s="38"/>
      <c r="M114" s="179" t="s">
        <v>19</v>
      </c>
      <c r="N114" s="180" t="s">
        <v>42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128</v>
      </c>
      <c r="AT114" s="183" t="s">
        <v>123</v>
      </c>
      <c r="AU114" s="183" t="s">
        <v>82</v>
      </c>
      <c r="AY114" s="16" t="s">
        <v>121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128</v>
      </c>
      <c r="BM114" s="183" t="s">
        <v>655</v>
      </c>
    </row>
    <row r="115" spans="1:65" s="2" customFormat="1" ht="19.5">
      <c r="A115" s="33"/>
      <c r="B115" s="34"/>
      <c r="C115" s="35"/>
      <c r="D115" s="185" t="s">
        <v>130</v>
      </c>
      <c r="E115" s="35"/>
      <c r="F115" s="186" t="s">
        <v>244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130</v>
      </c>
      <c r="AU115" s="16" t="s">
        <v>82</v>
      </c>
    </row>
    <row r="116" spans="1:65" s="2" customFormat="1" ht="11.25">
      <c r="A116" s="33"/>
      <c r="B116" s="34"/>
      <c r="C116" s="35"/>
      <c r="D116" s="190" t="s">
        <v>132</v>
      </c>
      <c r="E116" s="35"/>
      <c r="F116" s="191" t="s">
        <v>245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132</v>
      </c>
      <c r="AU116" s="16" t="s">
        <v>82</v>
      </c>
    </row>
    <row r="117" spans="1:65" s="13" customFormat="1" ht="11.25">
      <c r="B117" s="192"/>
      <c r="C117" s="193"/>
      <c r="D117" s="185" t="s">
        <v>134</v>
      </c>
      <c r="E117" s="194" t="s">
        <v>19</v>
      </c>
      <c r="F117" s="195" t="s">
        <v>656</v>
      </c>
      <c r="G117" s="193"/>
      <c r="H117" s="196">
        <v>41.5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134</v>
      </c>
      <c r="AU117" s="202" t="s">
        <v>82</v>
      </c>
      <c r="AV117" s="13" t="s">
        <v>82</v>
      </c>
      <c r="AW117" s="13" t="s">
        <v>33</v>
      </c>
      <c r="AX117" s="13" t="s">
        <v>71</v>
      </c>
      <c r="AY117" s="202" t="s">
        <v>121</v>
      </c>
    </row>
    <row r="118" spans="1:65" s="13" customFormat="1" ht="11.25">
      <c r="B118" s="192"/>
      <c r="C118" s="193"/>
      <c r="D118" s="185" t="s">
        <v>134</v>
      </c>
      <c r="E118" s="194" t="s">
        <v>19</v>
      </c>
      <c r="F118" s="195" t="s">
        <v>657</v>
      </c>
      <c r="G118" s="193"/>
      <c r="H118" s="196">
        <v>25.8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134</v>
      </c>
      <c r="AU118" s="202" t="s">
        <v>82</v>
      </c>
      <c r="AV118" s="13" t="s">
        <v>82</v>
      </c>
      <c r="AW118" s="13" t="s">
        <v>33</v>
      </c>
      <c r="AX118" s="13" t="s">
        <v>71</v>
      </c>
      <c r="AY118" s="202" t="s">
        <v>121</v>
      </c>
    </row>
    <row r="119" spans="1:65" s="2" customFormat="1" ht="16.5" customHeight="1">
      <c r="A119" s="33"/>
      <c r="B119" s="34"/>
      <c r="C119" s="172" t="s">
        <v>170</v>
      </c>
      <c r="D119" s="172" t="s">
        <v>123</v>
      </c>
      <c r="E119" s="173" t="s">
        <v>255</v>
      </c>
      <c r="F119" s="174" t="s">
        <v>256</v>
      </c>
      <c r="G119" s="175" t="s">
        <v>173</v>
      </c>
      <c r="H119" s="176">
        <v>0.44</v>
      </c>
      <c r="I119" s="177"/>
      <c r="J119" s="178">
        <f>ROUND(I119*H119,2)</f>
        <v>0</v>
      </c>
      <c r="K119" s="174" t="s">
        <v>127</v>
      </c>
      <c r="L119" s="38"/>
      <c r="M119" s="179" t="s">
        <v>19</v>
      </c>
      <c r="N119" s="180" t="s">
        <v>42</v>
      </c>
      <c r="O119" s="63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3" t="s">
        <v>128</v>
      </c>
      <c r="AT119" s="183" t="s">
        <v>123</v>
      </c>
      <c r="AU119" s="183" t="s">
        <v>82</v>
      </c>
      <c r="AY119" s="16" t="s">
        <v>121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79</v>
      </c>
      <c r="BK119" s="184">
        <f>ROUND(I119*H119,2)</f>
        <v>0</v>
      </c>
      <c r="BL119" s="16" t="s">
        <v>128</v>
      </c>
      <c r="BM119" s="183" t="s">
        <v>658</v>
      </c>
    </row>
    <row r="120" spans="1:65" s="2" customFormat="1" ht="19.5">
      <c r="A120" s="33"/>
      <c r="B120" s="34"/>
      <c r="C120" s="35"/>
      <c r="D120" s="185" t="s">
        <v>130</v>
      </c>
      <c r="E120" s="35"/>
      <c r="F120" s="186" t="s">
        <v>258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130</v>
      </c>
      <c r="AU120" s="16" t="s">
        <v>82</v>
      </c>
    </row>
    <row r="121" spans="1:65" s="2" customFormat="1" ht="11.25">
      <c r="A121" s="33"/>
      <c r="B121" s="34"/>
      <c r="C121" s="35"/>
      <c r="D121" s="190" t="s">
        <v>132</v>
      </c>
      <c r="E121" s="35"/>
      <c r="F121" s="191" t="s">
        <v>259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132</v>
      </c>
      <c r="AU121" s="16" t="s">
        <v>82</v>
      </c>
    </row>
    <row r="122" spans="1:65" s="13" customFormat="1" ht="11.25">
      <c r="B122" s="192"/>
      <c r="C122" s="193"/>
      <c r="D122" s="185" t="s">
        <v>134</v>
      </c>
      <c r="E122" s="194" t="s">
        <v>19</v>
      </c>
      <c r="F122" s="195" t="s">
        <v>659</v>
      </c>
      <c r="G122" s="193"/>
      <c r="H122" s="196">
        <v>0.44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134</v>
      </c>
      <c r="AU122" s="202" t="s">
        <v>82</v>
      </c>
      <c r="AV122" s="13" t="s">
        <v>82</v>
      </c>
      <c r="AW122" s="13" t="s">
        <v>33</v>
      </c>
      <c r="AX122" s="13" t="s">
        <v>79</v>
      </c>
      <c r="AY122" s="202" t="s">
        <v>121</v>
      </c>
    </row>
    <row r="123" spans="1:65" s="2" customFormat="1" ht="16.5" customHeight="1">
      <c r="A123" s="33"/>
      <c r="B123" s="34"/>
      <c r="C123" s="172" t="s">
        <v>179</v>
      </c>
      <c r="D123" s="172" t="s">
        <v>123</v>
      </c>
      <c r="E123" s="173" t="s">
        <v>264</v>
      </c>
      <c r="F123" s="174" t="s">
        <v>265</v>
      </c>
      <c r="G123" s="175" t="s">
        <v>173</v>
      </c>
      <c r="H123" s="176">
        <v>245.3</v>
      </c>
      <c r="I123" s="177"/>
      <c r="J123" s="178">
        <f>ROUND(I123*H123,2)</f>
        <v>0</v>
      </c>
      <c r="K123" s="174" t="s">
        <v>127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128</v>
      </c>
      <c r="AT123" s="183" t="s">
        <v>123</v>
      </c>
      <c r="AU123" s="183" t="s">
        <v>82</v>
      </c>
      <c r="AY123" s="16" t="s">
        <v>121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128</v>
      </c>
      <c r="BM123" s="183" t="s">
        <v>660</v>
      </c>
    </row>
    <row r="124" spans="1:65" s="2" customFormat="1" ht="11.25">
      <c r="A124" s="33"/>
      <c r="B124" s="34"/>
      <c r="C124" s="35"/>
      <c r="D124" s="185" t="s">
        <v>130</v>
      </c>
      <c r="E124" s="35"/>
      <c r="F124" s="186" t="s">
        <v>267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82</v>
      </c>
    </row>
    <row r="125" spans="1:65" s="2" customFormat="1" ht="11.25">
      <c r="A125" s="33"/>
      <c r="B125" s="34"/>
      <c r="C125" s="35"/>
      <c r="D125" s="190" t="s">
        <v>132</v>
      </c>
      <c r="E125" s="35"/>
      <c r="F125" s="191" t="s">
        <v>268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82</v>
      </c>
    </row>
    <row r="126" spans="1:65" s="13" customFormat="1" ht="11.25">
      <c r="B126" s="192"/>
      <c r="C126" s="193"/>
      <c r="D126" s="185" t="s">
        <v>134</v>
      </c>
      <c r="E126" s="194" t="s">
        <v>19</v>
      </c>
      <c r="F126" s="195" t="s">
        <v>661</v>
      </c>
      <c r="G126" s="193"/>
      <c r="H126" s="196">
        <v>41.5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134</v>
      </c>
      <c r="AU126" s="202" t="s">
        <v>82</v>
      </c>
      <c r="AV126" s="13" t="s">
        <v>82</v>
      </c>
      <c r="AW126" s="13" t="s">
        <v>33</v>
      </c>
      <c r="AX126" s="13" t="s">
        <v>71</v>
      </c>
      <c r="AY126" s="202" t="s">
        <v>121</v>
      </c>
    </row>
    <row r="127" spans="1:65" s="13" customFormat="1" ht="11.25">
      <c r="B127" s="192"/>
      <c r="C127" s="193"/>
      <c r="D127" s="185" t="s">
        <v>134</v>
      </c>
      <c r="E127" s="194" t="s">
        <v>19</v>
      </c>
      <c r="F127" s="195" t="s">
        <v>662</v>
      </c>
      <c r="G127" s="193"/>
      <c r="H127" s="196">
        <v>203.8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134</v>
      </c>
      <c r="AU127" s="202" t="s">
        <v>82</v>
      </c>
      <c r="AV127" s="13" t="s">
        <v>82</v>
      </c>
      <c r="AW127" s="13" t="s">
        <v>33</v>
      </c>
      <c r="AX127" s="13" t="s">
        <v>71</v>
      </c>
      <c r="AY127" s="202" t="s">
        <v>121</v>
      </c>
    </row>
    <row r="128" spans="1:65" s="2" customFormat="1" ht="16.5" customHeight="1">
      <c r="A128" s="33"/>
      <c r="B128" s="34"/>
      <c r="C128" s="172" t="s">
        <v>188</v>
      </c>
      <c r="D128" s="172" t="s">
        <v>123</v>
      </c>
      <c r="E128" s="173" t="s">
        <v>273</v>
      </c>
      <c r="F128" s="174" t="s">
        <v>274</v>
      </c>
      <c r="G128" s="175" t="s">
        <v>173</v>
      </c>
      <c r="H128" s="176">
        <v>3.1059999999999999</v>
      </c>
      <c r="I128" s="177"/>
      <c r="J128" s="178">
        <f>ROUND(I128*H128,2)</f>
        <v>0</v>
      </c>
      <c r="K128" s="174" t="s">
        <v>127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128</v>
      </c>
      <c r="AT128" s="183" t="s">
        <v>123</v>
      </c>
      <c r="AU128" s="183" t="s">
        <v>82</v>
      </c>
      <c r="AY128" s="16" t="s">
        <v>121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128</v>
      </c>
      <c r="BM128" s="183" t="s">
        <v>663</v>
      </c>
    </row>
    <row r="129" spans="1:65" s="2" customFormat="1" ht="19.5">
      <c r="A129" s="33"/>
      <c r="B129" s="34"/>
      <c r="C129" s="35"/>
      <c r="D129" s="185" t="s">
        <v>130</v>
      </c>
      <c r="E129" s="35"/>
      <c r="F129" s="186" t="s">
        <v>276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82</v>
      </c>
    </row>
    <row r="130" spans="1:65" s="2" customFormat="1" ht="11.25">
      <c r="A130" s="33"/>
      <c r="B130" s="34"/>
      <c r="C130" s="35"/>
      <c r="D130" s="190" t="s">
        <v>132</v>
      </c>
      <c r="E130" s="35"/>
      <c r="F130" s="191" t="s">
        <v>277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82</v>
      </c>
    </row>
    <row r="131" spans="1:65" s="13" customFormat="1" ht="11.25">
      <c r="B131" s="192"/>
      <c r="C131" s="193"/>
      <c r="D131" s="185" t="s">
        <v>134</v>
      </c>
      <c r="E131" s="194" t="s">
        <v>19</v>
      </c>
      <c r="F131" s="195" t="s">
        <v>664</v>
      </c>
      <c r="G131" s="193"/>
      <c r="H131" s="196">
        <v>3.1059999999999999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134</v>
      </c>
      <c r="AU131" s="202" t="s">
        <v>82</v>
      </c>
      <c r="AV131" s="13" t="s">
        <v>82</v>
      </c>
      <c r="AW131" s="13" t="s">
        <v>33</v>
      </c>
      <c r="AX131" s="13" t="s">
        <v>79</v>
      </c>
      <c r="AY131" s="202" t="s">
        <v>121</v>
      </c>
    </row>
    <row r="132" spans="1:65" s="2" customFormat="1" ht="16.5" customHeight="1">
      <c r="A132" s="33"/>
      <c r="B132" s="34"/>
      <c r="C132" s="172" t="s">
        <v>195</v>
      </c>
      <c r="D132" s="172" t="s">
        <v>123</v>
      </c>
      <c r="E132" s="173" t="s">
        <v>665</v>
      </c>
      <c r="F132" s="174" t="s">
        <v>666</v>
      </c>
      <c r="G132" s="175" t="s">
        <v>173</v>
      </c>
      <c r="H132" s="176">
        <v>2.8260000000000001</v>
      </c>
      <c r="I132" s="177"/>
      <c r="J132" s="178">
        <f>ROUND(I132*H132,2)</f>
        <v>0</v>
      </c>
      <c r="K132" s="174" t="s">
        <v>127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128</v>
      </c>
      <c r="AT132" s="183" t="s">
        <v>123</v>
      </c>
      <c r="AU132" s="183" t="s">
        <v>82</v>
      </c>
      <c r="AY132" s="16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128</v>
      </c>
      <c r="BM132" s="183" t="s">
        <v>667</v>
      </c>
    </row>
    <row r="133" spans="1:65" s="2" customFormat="1" ht="19.5">
      <c r="A133" s="33"/>
      <c r="B133" s="34"/>
      <c r="C133" s="35"/>
      <c r="D133" s="185" t="s">
        <v>130</v>
      </c>
      <c r="E133" s="35"/>
      <c r="F133" s="186" t="s">
        <v>668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2" customFormat="1" ht="11.25">
      <c r="A134" s="33"/>
      <c r="B134" s="34"/>
      <c r="C134" s="35"/>
      <c r="D134" s="190" t="s">
        <v>132</v>
      </c>
      <c r="E134" s="35"/>
      <c r="F134" s="191" t="s">
        <v>669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82</v>
      </c>
    </row>
    <row r="135" spans="1:65" s="13" customFormat="1" ht="11.25">
      <c r="B135" s="192"/>
      <c r="C135" s="193"/>
      <c r="D135" s="185" t="s">
        <v>134</v>
      </c>
      <c r="E135" s="194" t="s">
        <v>19</v>
      </c>
      <c r="F135" s="195" t="s">
        <v>670</v>
      </c>
      <c r="G135" s="193"/>
      <c r="H135" s="196">
        <v>2.8260000000000001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134</v>
      </c>
      <c r="AU135" s="202" t="s">
        <v>82</v>
      </c>
      <c r="AV135" s="13" t="s">
        <v>82</v>
      </c>
      <c r="AW135" s="13" t="s">
        <v>33</v>
      </c>
      <c r="AX135" s="13" t="s">
        <v>79</v>
      </c>
      <c r="AY135" s="202" t="s">
        <v>121</v>
      </c>
    </row>
    <row r="136" spans="1:65" s="2" customFormat="1" ht="16.5" customHeight="1">
      <c r="A136" s="33"/>
      <c r="B136" s="34"/>
      <c r="C136" s="203" t="s">
        <v>203</v>
      </c>
      <c r="D136" s="203" t="s">
        <v>287</v>
      </c>
      <c r="E136" s="204" t="s">
        <v>671</v>
      </c>
      <c r="F136" s="205" t="s">
        <v>672</v>
      </c>
      <c r="G136" s="206" t="s">
        <v>343</v>
      </c>
      <c r="H136" s="207">
        <v>4.7729999999999997</v>
      </c>
      <c r="I136" s="208"/>
      <c r="J136" s="209">
        <f>ROUND(I136*H136,2)</f>
        <v>0</v>
      </c>
      <c r="K136" s="205" t="s">
        <v>127</v>
      </c>
      <c r="L136" s="210"/>
      <c r="M136" s="211" t="s">
        <v>19</v>
      </c>
      <c r="N136" s="212" t="s">
        <v>42</v>
      </c>
      <c r="O136" s="63"/>
      <c r="P136" s="181">
        <f>O136*H136</f>
        <v>0</v>
      </c>
      <c r="Q136" s="181">
        <v>1</v>
      </c>
      <c r="R136" s="181">
        <f>Q136*H136</f>
        <v>4.7729999999999997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179</v>
      </c>
      <c r="AT136" s="183" t="s">
        <v>287</v>
      </c>
      <c r="AU136" s="183" t="s">
        <v>82</v>
      </c>
      <c r="AY136" s="16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128</v>
      </c>
      <c r="BM136" s="183" t="s">
        <v>673</v>
      </c>
    </row>
    <row r="137" spans="1:65" s="2" customFormat="1" ht="11.25">
      <c r="A137" s="33"/>
      <c r="B137" s="34"/>
      <c r="C137" s="35"/>
      <c r="D137" s="185" t="s">
        <v>130</v>
      </c>
      <c r="E137" s="35"/>
      <c r="F137" s="186" t="s">
        <v>672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82</v>
      </c>
    </row>
    <row r="138" spans="1:65" s="13" customFormat="1" ht="11.25">
      <c r="B138" s="192"/>
      <c r="C138" s="193"/>
      <c r="D138" s="185" t="s">
        <v>134</v>
      </c>
      <c r="E138" s="194" t="s">
        <v>19</v>
      </c>
      <c r="F138" s="195" t="s">
        <v>674</v>
      </c>
      <c r="G138" s="193"/>
      <c r="H138" s="196">
        <v>4.7729999999999997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134</v>
      </c>
      <c r="AU138" s="202" t="s">
        <v>82</v>
      </c>
      <c r="AV138" s="13" t="s">
        <v>82</v>
      </c>
      <c r="AW138" s="13" t="s">
        <v>33</v>
      </c>
      <c r="AX138" s="13" t="s">
        <v>79</v>
      </c>
      <c r="AY138" s="202" t="s">
        <v>121</v>
      </c>
    </row>
    <row r="139" spans="1:65" s="2" customFormat="1" ht="16.5" customHeight="1">
      <c r="A139" s="33"/>
      <c r="B139" s="34"/>
      <c r="C139" s="172" t="s">
        <v>210</v>
      </c>
      <c r="D139" s="172" t="s">
        <v>123</v>
      </c>
      <c r="E139" s="173" t="s">
        <v>675</v>
      </c>
      <c r="F139" s="174" t="s">
        <v>676</v>
      </c>
      <c r="G139" s="175" t="s">
        <v>126</v>
      </c>
      <c r="H139" s="176">
        <v>769</v>
      </c>
      <c r="I139" s="177"/>
      <c r="J139" s="178">
        <f>ROUND(I139*H139,2)</f>
        <v>0</v>
      </c>
      <c r="K139" s="174" t="s">
        <v>127</v>
      </c>
      <c r="L139" s="38"/>
      <c r="M139" s="179" t="s">
        <v>19</v>
      </c>
      <c r="N139" s="180" t="s">
        <v>42</v>
      </c>
      <c r="O139" s="63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128</v>
      </c>
      <c r="AT139" s="183" t="s">
        <v>123</v>
      </c>
      <c r="AU139" s="183" t="s">
        <v>82</v>
      </c>
      <c r="AY139" s="16" t="s">
        <v>121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128</v>
      </c>
      <c r="BM139" s="183" t="s">
        <v>677</v>
      </c>
    </row>
    <row r="140" spans="1:65" s="2" customFormat="1" ht="11.25">
      <c r="A140" s="33"/>
      <c r="B140" s="34"/>
      <c r="C140" s="35"/>
      <c r="D140" s="185" t="s">
        <v>130</v>
      </c>
      <c r="E140" s="35"/>
      <c r="F140" s="186" t="s">
        <v>678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82</v>
      </c>
    </row>
    <row r="141" spans="1:65" s="2" customFormat="1" ht="11.25">
      <c r="A141" s="33"/>
      <c r="B141" s="34"/>
      <c r="C141" s="35"/>
      <c r="D141" s="190" t="s">
        <v>132</v>
      </c>
      <c r="E141" s="35"/>
      <c r="F141" s="191" t="s">
        <v>679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82</v>
      </c>
    </row>
    <row r="142" spans="1:65" s="13" customFormat="1" ht="11.25">
      <c r="B142" s="192"/>
      <c r="C142" s="193"/>
      <c r="D142" s="185" t="s">
        <v>134</v>
      </c>
      <c r="E142" s="194" t="s">
        <v>19</v>
      </c>
      <c r="F142" s="195" t="s">
        <v>680</v>
      </c>
      <c r="G142" s="193"/>
      <c r="H142" s="196">
        <v>769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134</v>
      </c>
      <c r="AU142" s="202" t="s">
        <v>82</v>
      </c>
      <c r="AV142" s="13" t="s">
        <v>82</v>
      </c>
      <c r="AW142" s="13" t="s">
        <v>33</v>
      </c>
      <c r="AX142" s="13" t="s">
        <v>79</v>
      </c>
      <c r="AY142" s="202" t="s">
        <v>121</v>
      </c>
    </row>
    <row r="143" spans="1:65" s="2" customFormat="1" ht="16.5" customHeight="1">
      <c r="A143" s="33"/>
      <c r="B143" s="34"/>
      <c r="C143" s="203" t="s">
        <v>219</v>
      </c>
      <c r="D143" s="203" t="s">
        <v>287</v>
      </c>
      <c r="E143" s="204" t="s">
        <v>288</v>
      </c>
      <c r="F143" s="205" t="s">
        <v>289</v>
      </c>
      <c r="G143" s="206" t="s">
        <v>290</v>
      </c>
      <c r="H143" s="207">
        <v>15.840999999999999</v>
      </c>
      <c r="I143" s="208"/>
      <c r="J143" s="209">
        <f>ROUND(I143*H143,2)</f>
        <v>0</v>
      </c>
      <c r="K143" s="205" t="s">
        <v>127</v>
      </c>
      <c r="L143" s="210"/>
      <c r="M143" s="211" t="s">
        <v>19</v>
      </c>
      <c r="N143" s="212" t="s">
        <v>42</v>
      </c>
      <c r="O143" s="63"/>
      <c r="P143" s="181">
        <f>O143*H143</f>
        <v>0</v>
      </c>
      <c r="Q143" s="181">
        <v>1E-3</v>
      </c>
      <c r="R143" s="181">
        <f>Q143*H143</f>
        <v>1.5841000000000001E-2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179</v>
      </c>
      <c r="AT143" s="183" t="s">
        <v>287</v>
      </c>
      <c r="AU143" s="183" t="s">
        <v>82</v>
      </c>
      <c r="AY143" s="16" t="s">
        <v>121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128</v>
      </c>
      <c r="BM143" s="183" t="s">
        <v>681</v>
      </c>
    </row>
    <row r="144" spans="1:65" s="2" customFormat="1" ht="11.25">
      <c r="A144" s="33"/>
      <c r="B144" s="34"/>
      <c r="C144" s="35"/>
      <c r="D144" s="185" t="s">
        <v>130</v>
      </c>
      <c r="E144" s="35"/>
      <c r="F144" s="186" t="s">
        <v>289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130</v>
      </c>
      <c r="AU144" s="16" t="s">
        <v>82</v>
      </c>
    </row>
    <row r="145" spans="1:65" s="13" customFormat="1" ht="11.25">
      <c r="B145" s="192"/>
      <c r="C145" s="193"/>
      <c r="D145" s="185" t="s">
        <v>134</v>
      </c>
      <c r="E145" s="194" t="s">
        <v>19</v>
      </c>
      <c r="F145" s="195" t="s">
        <v>682</v>
      </c>
      <c r="G145" s="193"/>
      <c r="H145" s="196">
        <v>15.840999999999999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134</v>
      </c>
      <c r="AU145" s="202" t="s">
        <v>82</v>
      </c>
      <c r="AV145" s="13" t="s">
        <v>82</v>
      </c>
      <c r="AW145" s="13" t="s">
        <v>33</v>
      </c>
      <c r="AX145" s="13" t="s">
        <v>79</v>
      </c>
      <c r="AY145" s="202" t="s">
        <v>121</v>
      </c>
    </row>
    <row r="146" spans="1:65" s="2" customFormat="1" ht="16.5" customHeight="1">
      <c r="A146" s="33"/>
      <c r="B146" s="34"/>
      <c r="C146" s="172" t="s">
        <v>225</v>
      </c>
      <c r="D146" s="172" t="s">
        <v>123</v>
      </c>
      <c r="E146" s="173" t="s">
        <v>303</v>
      </c>
      <c r="F146" s="174" t="s">
        <v>304</v>
      </c>
      <c r="G146" s="175" t="s">
        <v>126</v>
      </c>
      <c r="H146" s="176">
        <v>654</v>
      </c>
      <c r="I146" s="177"/>
      <c r="J146" s="178">
        <f>ROUND(I146*H146,2)</f>
        <v>0</v>
      </c>
      <c r="K146" s="174" t="s">
        <v>127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128</v>
      </c>
      <c r="AT146" s="183" t="s">
        <v>123</v>
      </c>
      <c r="AU146" s="183" t="s">
        <v>82</v>
      </c>
      <c r="AY146" s="16" t="s">
        <v>121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128</v>
      </c>
      <c r="BM146" s="183" t="s">
        <v>683</v>
      </c>
    </row>
    <row r="147" spans="1:65" s="2" customFormat="1" ht="19.5">
      <c r="A147" s="33"/>
      <c r="B147" s="34"/>
      <c r="C147" s="35"/>
      <c r="D147" s="185" t="s">
        <v>130</v>
      </c>
      <c r="E147" s="35"/>
      <c r="F147" s="186" t="s">
        <v>306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130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132</v>
      </c>
      <c r="E148" s="35"/>
      <c r="F148" s="191" t="s">
        <v>307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82</v>
      </c>
    </row>
    <row r="149" spans="1:65" s="13" customFormat="1" ht="11.25">
      <c r="B149" s="192"/>
      <c r="C149" s="193"/>
      <c r="D149" s="185" t="s">
        <v>134</v>
      </c>
      <c r="E149" s="194" t="s">
        <v>19</v>
      </c>
      <c r="F149" s="195" t="s">
        <v>684</v>
      </c>
      <c r="G149" s="193"/>
      <c r="H149" s="196">
        <v>654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134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121</v>
      </c>
    </row>
    <row r="150" spans="1:65" s="2" customFormat="1" ht="16.5" customHeight="1">
      <c r="A150" s="33"/>
      <c r="B150" s="34"/>
      <c r="C150" s="172" t="s">
        <v>8</v>
      </c>
      <c r="D150" s="172" t="s">
        <v>123</v>
      </c>
      <c r="E150" s="173" t="s">
        <v>317</v>
      </c>
      <c r="F150" s="174" t="s">
        <v>318</v>
      </c>
      <c r="G150" s="175" t="s">
        <v>126</v>
      </c>
      <c r="H150" s="176">
        <v>769</v>
      </c>
      <c r="I150" s="177"/>
      <c r="J150" s="178">
        <f>ROUND(I150*H150,2)</f>
        <v>0</v>
      </c>
      <c r="K150" s="174" t="s">
        <v>127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128</v>
      </c>
      <c r="AT150" s="183" t="s">
        <v>123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685</v>
      </c>
    </row>
    <row r="151" spans="1:65" s="2" customFormat="1" ht="11.25">
      <c r="A151" s="33"/>
      <c r="B151" s="34"/>
      <c r="C151" s="35"/>
      <c r="D151" s="185" t="s">
        <v>130</v>
      </c>
      <c r="E151" s="35"/>
      <c r="F151" s="186" t="s">
        <v>320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132</v>
      </c>
      <c r="E152" s="35"/>
      <c r="F152" s="191" t="s">
        <v>321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82</v>
      </c>
    </row>
    <row r="153" spans="1:65" s="2" customFormat="1" ht="19.5">
      <c r="A153" s="33"/>
      <c r="B153" s="34"/>
      <c r="C153" s="35"/>
      <c r="D153" s="185" t="s">
        <v>322</v>
      </c>
      <c r="E153" s="35"/>
      <c r="F153" s="213" t="s">
        <v>323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322</v>
      </c>
      <c r="AU153" s="16" t="s">
        <v>82</v>
      </c>
    </row>
    <row r="154" spans="1:65" s="13" customFormat="1" ht="11.25">
      <c r="B154" s="192"/>
      <c r="C154" s="193"/>
      <c r="D154" s="185" t="s">
        <v>134</v>
      </c>
      <c r="E154" s="194" t="s">
        <v>19</v>
      </c>
      <c r="F154" s="195" t="s">
        <v>680</v>
      </c>
      <c r="G154" s="193"/>
      <c r="H154" s="196">
        <v>769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134</v>
      </c>
      <c r="AU154" s="202" t="s">
        <v>82</v>
      </c>
      <c r="AV154" s="13" t="s">
        <v>82</v>
      </c>
      <c r="AW154" s="13" t="s">
        <v>33</v>
      </c>
      <c r="AX154" s="13" t="s">
        <v>79</v>
      </c>
      <c r="AY154" s="202" t="s">
        <v>121</v>
      </c>
    </row>
    <row r="155" spans="1:65" s="12" customFormat="1" ht="22.9" customHeight="1">
      <c r="B155" s="156"/>
      <c r="C155" s="157"/>
      <c r="D155" s="158" t="s">
        <v>70</v>
      </c>
      <c r="E155" s="170" t="s">
        <v>82</v>
      </c>
      <c r="F155" s="170" t="s">
        <v>324</v>
      </c>
      <c r="G155" s="157"/>
      <c r="H155" s="157"/>
      <c r="I155" s="160"/>
      <c r="J155" s="171">
        <f>BK155</f>
        <v>0</v>
      </c>
      <c r="K155" s="157"/>
      <c r="L155" s="162"/>
      <c r="M155" s="163"/>
      <c r="N155" s="164"/>
      <c r="O155" s="164"/>
      <c r="P155" s="165">
        <f>SUM(P156:P166)</f>
        <v>0</v>
      </c>
      <c r="Q155" s="164"/>
      <c r="R155" s="165">
        <f>SUM(R156:R166)</f>
        <v>9.2498625599999986</v>
      </c>
      <c r="S155" s="164"/>
      <c r="T155" s="166">
        <f>SUM(T156:T166)</f>
        <v>0</v>
      </c>
      <c r="AR155" s="167" t="s">
        <v>79</v>
      </c>
      <c r="AT155" s="168" t="s">
        <v>70</v>
      </c>
      <c r="AU155" s="168" t="s">
        <v>79</v>
      </c>
      <c r="AY155" s="167" t="s">
        <v>121</v>
      </c>
      <c r="BK155" s="169">
        <f>SUM(BK156:BK166)</f>
        <v>0</v>
      </c>
    </row>
    <row r="156" spans="1:65" s="2" customFormat="1" ht="16.5" customHeight="1">
      <c r="A156" s="33"/>
      <c r="B156" s="34"/>
      <c r="C156" s="172" t="s">
        <v>240</v>
      </c>
      <c r="D156" s="172" t="s">
        <v>123</v>
      </c>
      <c r="E156" s="173" t="s">
        <v>686</v>
      </c>
      <c r="F156" s="174" t="s">
        <v>687</v>
      </c>
      <c r="G156" s="175" t="s">
        <v>173</v>
      </c>
      <c r="H156" s="176">
        <v>3.6160000000000001</v>
      </c>
      <c r="I156" s="177"/>
      <c r="J156" s="178">
        <f>ROUND(I156*H156,2)</f>
        <v>0</v>
      </c>
      <c r="K156" s="174" t="s">
        <v>127</v>
      </c>
      <c r="L156" s="38"/>
      <c r="M156" s="179" t="s">
        <v>19</v>
      </c>
      <c r="N156" s="180" t="s">
        <v>42</v>
      </c>
      <c r="O156" s="63"/>
      <c r="P156" s="181">
        <f>O156*H156</f>
        <v>0</v>
      </c>
      <c r="Q156" s="181">
        <v>2.5505399999999998</v>
      </c>
      <c r="R156" s="181">
        <f>Q156*H156</f>
        <v>9.2227526399999995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128</v>
      </c>
      <c r="AT156" s="183" t="s">
        <v>123</v>
      </c>
      <c r="AU156" s="183" t="s">
        <v>82</v>
      </c>
      <c r="AY156" s="16" t="s">
        <v>121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79</v>
      </c>
      <c r="BK156" s="184">
        <f>ROUND(I156*H156,2)</f>
        <v>0</v>
      </c>
      <c r="BL156" s="16" t="s">
        <v>128</v>
      </c>
      <c r="BM156" s="183" t="s">
        <v>688</v>
      </c>
    </row>
    <row r="157" spans="1:65" s="2" customFormat="1" ht="11.25">
      <c r="A157" s="33"/>
      <c r="B157" s="34"/>
      <c r="C157" s="35"/>
      <c r="D157" s="185" t="s">
        <v>130</v>
      </c>
      <c r="E157" s="35"/>
      <c r="F157" s="186" t="s">
        <v>689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130</v>
      </c>
      <c r="AU157" s="16" t="s">
        <v>82</v>
      </c>
    </row>
    <row r="158" spans="1:65" s="2" customFormat="1" ht="11.25">
      <c r="A158" s="33"/>
      <c r="B158" s="34"/>
      <c r="C158" s="35"/>
      <c r="D158" s="190" t="s">
        <v>132</v>
      </c>
      <c r="E158" s="35"/>
      <c r="F158" s="191" t="s">
        <v>690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82</v>
      </c>
    </row>
    <row r="159" spans="1:65" s="13" customFormat="1" ht="11.25">
      <c r="B159" s="192"/>
      <c r="C159" s="193"/>
      <c r="D159" s="185" t="s">
        <v>134</v>
      </c>
      <c r="E159" s="194" t="s">
        <v>19</v>
      </c>
      <c r="F159" s="195" t="s">
        <v>691</v>
      </c>
      <c r="G159" s="193"/>
      <c r="H159" s="196">
        <v>3.6160000000000001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134</v>
      </c>
      <c r="AU159" s="202" t="s">
        <v>82</v>
      </c>
      <c r="AV159" s="13" t="s">
        <v>82</v>
      </c>
      <c r="AW159" s="13" t="s">
        <v>33</v>
      </c>
      <c r="AX159" s="13" t="s">
        <v>79</v>
      </c>
      <c r="AY159" s="202" t="s">
        <v>121</v>
      </c>
    </row>
    <row r="160" spans="1:65" s="2" customFormat="1" ht="16.5" customHeight="1">
      <c r="A160" s="33"/>
      <c r="B160" s="34"/>
      <c r="C160" s="172" t="s">
        <v>247</v>
      </c>
      <c r="D160" s="172" t="s">
        <v>123</v>
      </c>
      <c r="E160" s="173" t="s">
        <v>692</v>
      </c>
      <c r="F160" s="174" t="s">
        <v>693</v>
      </c>
      <c r="G160" s="175" t="s">
        <v>126</v>
      </c>
      <c r="H160" s="176">
        <v>18.318000000000001</v>
      </c>
      <c r="I160" s="177"/>
      <c r="J160" s="178">
        <f>ROUND(I160*H160,2)</f>
        <v>0</v>
      </c>
      <c r="K160" s="174" t="s">
        <v>127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1.4400000000000001E-3</v>
      </c>
      <c r="R160" s="181">
        <f>Q160*H160</f>
        <v>2.6377920000000003E-2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128</v>
      </c>
      <c r="AT160" s="183" t="s">
        <v>123</v>
      </c>
      <c r="AU160" s="183" t="s">
        <v>82</v>
      </c>
      <c r="AY160" s="16" t="s">
        <v>121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128</v>
      </c>
      <c r="BM160" s="183" t="s">
        <v>694</v>
      </c>
    </row>
    <row r="161" spans="1:65" s="2" customFormat="1" ht="11.25">
      <c r="A161" s="33"/>
      <c r="B161" s="34"/>
      <c r="C161" s="35"/>
      <c r="D161" s="185" t="s">
        <v>130</v>
      </c>
      <c r="E161" s="35"/>
      <c r="F161" s="186" t="s">
        <v>695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130</v>
      </c>
      <c r="AU161" s="16" t="s">
        <v>82</v>
      </c>
    </row>
    <row r="162" spans="1:65" s="2" customFormat="1" ht="11.25">
      <c r="A162" s="33"/>
      <c r="B162" s="34"/>
      <c r="C162" s="35"/>
      <c r="D162" s="190" t="s">
        <v>132</v>
      </c>
      <c r="E162" s="35"/>
      <c r="F162" s="191" t="s">
        <v>696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82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697</v>
      </c>
      <c r="G163" s="193"/>
      <c r="H163" s="196">
        <v>18.318000000000001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79</v>
      </c>
      <c r="AY163" s="202" t="s">
        <v>121</v>
      </c>
    </row>
    <row r="164" spans="1:65" s="2" customFormat="1" ht="16.5" customHeight="1">
      <c r="A164" s="33"/>
      <c r="B164" s="34"/>
      <c r="C164" s="172" t="s">
        <v>254</v>
      </c>
      <c r="D164" s="172" t="s">
        <v>123</v>
      </c>
      <c r="E164" s="173" t="s">
        <v>698</v>
      </c>
      <c r="F164" s="174" t="s">
        <v>699</v>
      </c>
      <c r="G164" s="175" t="s">
        <v>126</v>
      </c>
      <c r="H164" s="176">
        <v>18.3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4.0000000000000003E-5</v>
      </c>
      <c r="R164" s="181">
        <f>Q164*H164</f>
        <v>7.3200000000000012E-4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700</v>
      </c>
    </row>
    <row r="165" spans="1:65" s="2" customFormat="1" ht="11.25">
      <c r="A165" s="33"/>
      <c r="B165" s="34"/>
      <c r="C165" s="35"/>
      <c r="D165" s="185" t="s">
        <v>130</v>
      </c>
      <c r="E165" s="35"/>
      <c r="F165" s="186" t="s">
        <v>701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702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12" customFormat="1" ht="22.9" customHeight="1">
      <c r="B167" s="156"/>
      <c r="C167" s="157"/>
      <c r="D167" s="158" t="s">
        <v>70</v>
      </c>
      <c r="E167" s="170" t="s">
        <v>128</v>
      </c>
      <c r="F167" s="170" t="s">
        <v>339</v>
      </c>
      <c r="G167" s="157"/>
      <c r="H167" s="157"/>
      <c r="I167" s="160"/>
      <c r="J167" s="171">
        <f>BK167</f>
        <v>0</v>
      </c>
      <c r="K167" s="157"/>
      <c r="L167" s="162"/>
      <c r="M167" s="163"/>
      <c r="N167" s="164"/>
      <c r="O167" s="164"/>
      <c r="P167" s="165">
        <f>SUM(P168:P192)</f>
        <v>0</v>
      </c>
      <c r="Q167" s="164"/>
      <c r="R167" s="165">
        <f>SUM(R168:R192)</f>
        <v>31.311085309999999</v>
      </c>
      <c r="S167" s="164"/>
      <c r="T167" s="166">
        <f>SUM(T168:T192)</f>
        <v>0</v>
      </c>
      <c r="AR167" s="167" t="s">
        <v>79</v>
      </c>
      <c r="AT167" s="168" t="s">
        <v>70</v>
      </c>
      <c r="AU167" s="168" t="s">
        <v>79</v>
      </c>
      <c r="AY167" s="167" t="s">
        <v>121</v>
      </c>
      <c r="BK167" s="169">
        <f>SUM(BK168:BK192)</f>
        <v>0</v>
      </c>
    </row>
    <row r="168" spans="1:65" s="2" customFormat="1" ht="16.5" customHeight="1">
      <c r="A168" s="33"/>
      <c r="B168" s="34"/>
      <c r="C168" s="172" t="s">
        <v>263</v>
      </c>
      <c r="D168" s="172" t="s">
        <v>123</v>
      </c>
      <c r="E168" s="173" t="s">
        <v>703</v>
      </c>
      <c r="F168" s="174" t="s">
        <v>704</v>
      </c>
      <c r="G168" s="175" t="s">
        <v>126</v>
      </c>
      <c r="H168" s="176">
        <v>3</v>
      </c>
      <c r="I168" s="177"/>
      <c r="J168" s="178">
        <f>ROUND(I168*H168,2)</f>
        <v>0</v>
      </c>
      <c r="K168" s="174" t="s">
        <v>127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128</v>
      </c>
      <c r="AT168" s="183" t="s">
        <v>123</v>
      </c>
      <c r="AU168" s="183" t="s">
        <v>82</v>
      </c>
      <c r="AY168" s="16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128</v>
      </c>
      <c r="BM168" s="183" t="s">
        <v>705</v>
      </c>
    </row>
    <row r="169" spans="1:65" s="2" customFormat="1" ht="11.25">
      <c r="A169" s="33"/>
      <c r="B169" s="34"/>
      <c r="C169" s="35"/>
      <c r="D169" s="185" t="s">
        <v>130</v>
      </c>
      <c r="E169" s="35"/>
      <c r="F169" s="186" t="s">
        <v>706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132</v>
      </c>
      <c r="E170" s="35"/>
      <c r="F170" s="191" t="s">
        <v>707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82</v>
      </c>
    </row>
    <row r="171" spans="1:65" s="2" customFormat="1" ht="19.5">
      <c r="A171" s="33"/>
      <c r="B171" s="34"/>
      <c r="C171" s="35"/>
      <c r="D171" s="185" t="s">
        <v>322</v>
      </c>
      <c r="E171" s="35"/>
      <c r="F171" s="213" t="s">
        <v>708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322</v>
      </c>
      <c r="AU171" s="16" t="s">
        <v>82</v>
      </c>
    </row>
    <row r="172" spans="1:65" s="13" customFormat="1" ht="11.25">
      <c r="B172" s="192"/>
      <c r="C172" s="193"/>
      <c r="D172" s="185" t="s">
        <v>134</v>
      </c>
      <c r="E172" s="194" t="s">
        <v>19</v>
      </c>
      <c r="F172" s="195" t="s">
        <v>709</v>
      </c>
      <c r="G172" s="193"/>
      <c r="H172" s="196">
        <v>3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134</v>
      </c>
      <c r="AU172" s="202" t="s">
        <v>82</v>
      </c>
      <c r="AV172" s="13" t="s">
        <v>82</v>
      </c>
      <c r="AW172" s="13" t="s">
        <v>33</v>
      </c>
      <c r="AX172" s="13" t="s">
        <v>79</v>
      </c>
      <c r="AY172" s="202" t="s">
        <v>121</v>
      </c>
    </row>
    <row r="173" spans="1:65" s="2" customFormat="1" ht="16.5" customHeight="1">
      <c r="A173" s="33"/>
      <c r="B173" s="34"/>
      <c r="C173" s="172" t="s">
        <v>272</v>
      </c>
      <c r="D173" s="172" t="s">
        <v>123</v>
      </c>
      <c r="E173" s="173" t="s">
        <v>710</v>
      </c>
      <c r="F173" s="174" t="s">
        <v>711</v>
      </c>
      <c r="G173" s="175" t="s">
        <v>173</v>
      </c>
      <c r="H173" s="176">
        <v>0.70299999999999996</v>
      </c>
      <c r="I173" s="177"/>
      <c r="J173" s="178">
        <f>ROUND(I173*H173,2)</f>
        <v>0</v>
      </c>
      <c r="K173" s="174" t="s">
        <v>127</v>
      </c>
      <c r="L173" s="38"/>
      <c r="M173" s="179" t="s">
        <v>19</v>
      </c>
      <c r="N173" s="180" t="s">
        <v>42</v>
      </c>
      <c r="O173" s="63"/>
      <c r="P173" s="181">
        <f>O173*H173</f>
        <v>0</v>
      </c>
      <c r="Q173" s="181">
        <v>1.8907700000000001</v>
      </c>
      <c r="R173" s="181">
        <f>Q173*H173</f>
        <v>1.32921131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128</v>
      </c>
      <c r="AT173" s="183" t="s">
        <v>123</v>
      </c>
      <c r="AU173" s="183" t="s">
        <v>82</v>
      </c>
      <c r="AY173" s="16" t="s">
        <v>121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79</v>
      </c>
      <c r="BK173" s="184">
        <f>ROUND(I173*H173,2)</f>
        <v>0</v>
      </c>
      <c r="BL173" s="16" t="s">
        <v>128</v>
      </c>
      <c r="BM173" s="183" t="s">
        <v>712</v>
      </c>
    </row>
    <row r="174" spans="1:65" s="2" customFormat="1" ht="11.25">
      <c r="A174" s="33"/>
      <c r="B174" s="34"/>
      <c r="C174" s="35"/>
      <c r="D174" s="185" t="s">
        <v>130</v>
      </c>
      <c r="E174" s="35"/>
      <c r="F174" s="186" t="s">
        <v>713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130</v>
      </c>
      <c r="AU174" s="16" t="s">
        <v>82</v>
      </c>
    </row>
    <row r="175" spans="1:65" s="2" customFormat="1" ht="11.25">
      <c r="A175" s="33"/>
      <c r="B175" s="34"/>
      <c r="C175" s="35"/>
      <c r="D175" s="190" t="s">
        <v>132</v>
      </c>
      <c r="E175" s="35"/>
      <c r="F175" s="191" t="s">
        <v>714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82</v>
      </c>
    </row>
    <row r="176" spans="1:65" s="13" customFormat="1" ht="11.25">
      <c r="B176" s="192"/>
      <c r="C176" s="193"/>
      <c r="D176" s="185" t="s">
        <v>134</v>
      </c>
      <c r="E176" s="194" t="s">
        <v>19</v>
      </c>
      <c r="F176" s="195" t="s">
        <v>715</v>
      </c>
      <c r="G176" s="193"/>
      <c r="H176" s="196">
        <v>0.70299999999999996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134</v>
      </c>
      <c r="AU176" s="202" t="s">
        <v>82</v>
      </c>
      <c r="AV176" s="13" t="s">
        <v>82</v>
      </c>
      <c r="AW176" s="13" t="s">
        <v>33</v>
      </c>
      <c r="AX176" s="13" t="s">
        <v>79</v>
      </c>
      <c r="AY176" s="202" t="s">
        <v>121</v>
      </c>
    </row>
    <row r="177" spans="1:65" s="2" customFormat="1" ht="16.5" customHeight="1">
      <c r="A177" s="33"/>
      <c r="B177" s="34"/>
      <c r="C177" s="172" t="s">
        <v>7</v>
      </c>
      <c r="D177" s="172" t="s">
        <v>123</v>
      </c>
      <c r="E177" s="173" t="s">
        <v>716</v>
      </c>
      <c r="F177" s="174" t="s">
        <v>717</v>
      </c>
      <c r="G177" s="175" t="s">
        <v>173</v>
      </c>
      <c r="H177" s="176">
        <v>2.2320000000000002</v>
      </c>
      <c r="I177" s="177"/>
      <c r="J177" s="178">
        <f>ROUND(I177*H177,2)</f>
        <v>0</v>
      </c>
      <c r="K177" s="174" t="s">
        <v>127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2</v>
      </c>
      <c r="R177" s="181">
        <f>Q177*H177</f>
        <v>4.4640000000000004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128</v>
      </c>
      <c r="AT177" s="183" t="s">
        <v>123</v>
      </c>
      <c r="AU177" s="183" t="s">
        <v>82</v>
      </c>
      <c r="AY177" s="16" t="s">
        <v>121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128</v>
      </c>
      <c r="BM177" s="183" t="s">
        <v>718</v>
      </c>
    </row>
    <row r="178" spans="1:65" s="2" customFormat="1" ht="19.5">
      <c r="A178" s="33"/>
      <c r="B178" s="34"/>
      <c r="C178" s="35"/>
      <c r="D178" s="185" t="s">
        <v>130</v>
      </c>
      <c r="E178" s="35"/>
      <c r="F178" s="186" t="s">
        <v>719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132</v>
      </c>
      <c r="E179" s="35"/>
      <c r="F179" s="191" t="s">
        <v>720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82</v>
      </c>
    </row>
    <row r="180" spans="1:65" s="13" customFormat="1" ht="11.25">
      <c r="B180" s="192"/>
      <c r="C180" s="193"/>
      <c r="D180" s="185" t="s">
        <v>134</v>
      </c>
      <c r="E180" s="194" t="s">
        <v>19</v>
      </c>
      <c r="F180" s="195" t="s">
        <v>721</v>
      </c>
      <c r="G180" s="193"/>
      <c r="H180" s="196">
        <v>2.2320000000000002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134</v>
      </c>
      <c r="AU180" s="202" t="s">
        <v>82</v>
      </c>
      <c r="AV180" s="13" t="s">
        <v>82</v>
      </c>
      <c r="AW180" s="13" t="s">
        <v>33</v>
      </c>
      <c r="AX180" s="13" t="s">
        <v>79</v>
      </c>
      <c r="AY180" s="202" t="s">
        <v>121</v>
      </c>
    </row>
    <row r="181" spans="1:65" s="2" customFormat="1" ht="16.5" customHeight="1">
      <c r="A181" s="33"/>
      <c r="B181" s="34"/>
      <c r="C181" s="172" t="s">
        <v>286</v>
      </c>
      <c r="D181" s="172" t="s">
        <v>123</v>
      </c>
      <c r="E181" s="173" t="s">
        <v>350</v>
      </c>
      <c r="F181" s="174" t="s">
        <v>351</v>
      </c>
      <c r="G181" s="175" t="s">
        <v>173</v>
      </c>
      <c r="H181" s="176">
        <v>10.8</v>
      </c>
      <c r="I181" s="177"/>
      <c r="J181" s="178">
        <f>ROUND(I181*H181,2)</f>
        <v>0</v>
      </c>
      <c r="K181" s="174" t="s">
        <v>127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2.13408</v>
      </c>
      <c r="R181" s="181">
        <f>Q181*H181</f>
        <v>23.048064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128</v>
      </c>
      <c r="AT181" s="183" t="s">
        <v>123</v>
      </c>
      <c r="AU181" s="183" t="s">
        <v>82</v>
      </c>
      <c r="AY181" s="16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128</v>
      </c>
      <c r="BM181" s="183" t="s">
        <v>722</v>
      </c>
    </row>
    <row r="182" spans="1:65" s="2" customFormat="1" ht="11.25">
      <c r="A182" s="33"/>
      <c r="B182" s="34"/>
      <c r="C182" s="35"/>
      <c r="D182" s="185" t="s">
        <v>130</v>
      </c>
      <c r="E182" s="35"/>
      <c r="F182" s="186" t="s">
        <v>353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130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132</v>
      </c>
      <c r="E183" s="35"/>
      <c r="F183" s="191" t="s">
        <v>354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82</v>
      </c>
    </row>
    <row r="184" spans="1:65" s="13" customFormat="1" ht="11.25">
      <c r="B184" s="192"/>
      <c r="C184" s="193"/>
      <c r="D184" s="185" t="s">
        <v>134</v>
      </c>
      <c r="E184" s="194" t="s">
        <v>19</v>
      </c>
      <c r="F184" s="195" t="s">
        <v>723</v>
      </c>
      <c r="G184" s="193"/>
      <c r="H184" s="196">
        <v>10.8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134</v>
      </c>
      <c r="AU184" s="202" t="s">
        <v>82</v>
      </c>
      <c r="AV184" s="13" t="s">
        <v>82</v>
      </c>
      <c r="AW184" s="13" t="s">
        <v>33</v>
      </c>
      <c r="AX184" s="13" t="s">
        <v>79</v>
      </c>
      <c r="AY184" s="202" t="s">
        <v>121</v>
      </c>
    </row>
    <row r="185" spans="1:65" s="2" customFormat="1" ht="16.5" customHeight="1">
      <c r="A185" s="33"/>
      <c r="B185" s="34"/>
      <c r="C185" s="172" t="s">
        <v>293</v>
      </c>
      <c r="D185" s="172" t="s">
        <v>123</v>
      </c>
      <c r="E185" s="173" t="s">
        <v>357</v>
      </c>
      <c r="F185" s="174" t="s">
        <v>358</v>
      </c>
      <c r="G185" s="175" t="s">
        <v>126</v>
      </c>
      <c r="H185" s="176">
        <v>18</v>
      </c>
      <c r="I185" s="177"/>
      <c r="J185" s="178">
        <f>ROUND(I185*H185,2)</f>
        <v>0</v>
      </c>
      <c r="K185" s="174" t="s">
        <v>127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128</v>
      </c>
      <c r="AT185" s="183" t="s">
        <v>123</v>
      </c>
      <c r="AU185" s="183" t="s">
        <v>82</v>
      </c>
      <c r="AY185" s="16" t="s">
        <v>121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128</v>
      </c>
      <c r="BM185" s="183" t="s">
        <v>724</v>
      </c>
    </row>
    <row r="186" spans="1:65" s="2" customFormat="1" ht="19.5">
      <c r="A186" s="33"/>
      <c r="B186" s="34"/>
      <c r="C186" s="35"/>
      <c r="D186" s="185" t="s">
        <v>130</v>
      </c>
      <c r="E186" s="35"/>
      <c r="F186" s="186" t="s">
        <v>360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130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132</v>
      </c>
      <c r="E187" s="35"/>
      <c r="F187" s="191" t="s">
        <v>361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82</v>
      </c>
    </row>
    <row r="188" spans="1:65" s="13" customFormat="1" ht="11.25">
      <c r="B188" s="192"/>
      <c r="C188" s="193"/>
      <c r="D188" s="185" t="s">
        <v>134</v>
      </c>
      <c r="E188" s="194" t="s">
        <v>19</v>
      </c>
      <c r="F188" s="195" t="s">
        <v>725</v>
      </c>
      <c r="G188" s="193"/>
      <c r="H188" s="196">
        <v>18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134</v>
      </c>
      <c r="AU188" s="202" t="s">
        <v>82</v>
      </c>
      <c r="AV188" s="13" t="s">
        <v>82</v>
      </c>
      <c r="AW188" s="13" t="s">
        <v>33</v>
      </c>
      <c r="AX188" s="13" t="s">
        <v>79</v>
      </c>
      <c r="AY188" s="202" t="s">
        <v>121</v>
      </c>
    </row>
    <row r="189" spans="1:65" s="2" customFormat="1" ht="16.5" customHeight="1">
      <c r="A189" s="33"/>
      <c r="B189" s="34"/>
      <c r="C189" s="172" t="s">
        <v>302</v>
      </c>
      <c r="D189" s="172" t="s">
        <v>123</v>
      </c>
      <c r="E189" s="173" t="s">
        <v>726</v>
      </c>
      <c r="F189" s="174" t="s">
        <v>727</v>
      </c>
      <c r="G189" s="175" t="s">
        <v>126</v>
      </c>
      <c r="H189" s="176">
        <v>3</v>
      </c>
      <c r="I189" s="177"/>
      <c r="J189" s="178">
        <f>ROUND(I189*H189,2)</f>
        <v>0</v>
      </c>
      <c r="K189" s="174" t="s">
        <v>127</v>
      </c>
      <c r="L189" s="38"/>
      <c r="M189" s="179" t="s">
        <v>19</v>
      </c>
      <c r="N189" s="180" t="s">
        <v>42</v>
      </c>
      <c r="O189" s="63"/>
      <c r="P189" s="181">
        <f>O189*H189</f>
        <v>0</v>
      </c>
      <c r="Q189" s="181">
        <v>0.82326999999999995</v>
      </c>
      <c r="R189" s="181">
        <f>Q189*H189</f>
        <v>2.4698099999999998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128</v>
      </c>
      <c r="AT189" s="183" t="s">
        <v>123</v>
      </c>
      <c r="AU189" s="183" t="s">
        <v>82</v>
      </c>
      <c r="AY189" s="16" t="s">
        <v>121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128</v>
      </c>
      <c r="BM189" s="183" t="s">
        <v>728</v>
      </c>
    </row>
    <row r="190" spans="1:65" s="2" customFormat="1" ht="11.25">
      <c r="A190" s="33"/>
      <c r="B190" s="34"/>
      <c r="C190" s="35"/>
      <c r="D190" s="185" t="s">
        <v>130</v>
      </c>
      <c r="E190" s="35"/>
      <c r="F190" s="186" t="s">
        <v>729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130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132</v>
      </c>
      <c r="E191" s="35"/>
      <c r="F191" s="191" t="s">
        <v>730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82</v>
      </c>
    </row>
    <row r="192" spans="1:65" s="13" customFormat="1" ht="11.25">
      <c r="B192" s="192"/>
      <c r="C192" s="193"/>
      <c r="D192" s="185" t="s">
        <v>134</v>
      </c>
      <c r="E192" s="194" t="s">
        <v>19</v>
      </c>
      <c r="F192" s="195" t="s">
        <v>731</v>
      </c>
      <c r="G192" s="193"/>
      <c r="H192" s="196">
        <v>3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134</v>
      </c>
      <c r="AU192" s="202" t="s">
        <v>82</v>
      </c>
      <c r="AV192" s="13" t="s">
        <v>82</v>
      </c>
      <c r="AW192" s="13" t="s">
        <v>33</v>
      </c>
      <c r="AX192" s="13" t="s">
        <v>79</v>
      </c>
      <c r="AY192" s="202" t="s">
        <v>121</v>
      </c>
    </row>
    <row r="193" spans="1:65" s="12" customFormat="1" ht="22.9" customHeight="1">
      <c r="B193" s="156"/>
      <c r="C193" s="157"/>
      <c r="D193" s="158" t="s">
        <v>70</v>
      </c>
      <c r="E193" s="170" t="s">
        <v>153</v>
      </c>
      <c r="F193" s="170" t="s">
        <v>363</v>
      </c>
      <c r="G193" s="157"/>
      <c r="H193" s="157"/>
      <c r="I193" s="160"/>
      <c r="J193" s="171">
        <f>BK193</f>
        <v>0</v>
      </c>
      <c r="K193" s="157"/>
      <c r="L193" s="162"/>
      <c r="M193" s="163"/>
      <c r="N193" s="164"/>
      <c r="O193" s="164"/>
      <c r="P193" s="165">
        <f>SUM(P194:P203)</f>
        <v>0</v>
      </c>
      <c r="Q193" s="164"/>
      <c r="R193" s="165">
        <f>SUM(R194:R203)</f>
        <v>3.2199999999999998</v>
      </c>
      <c r="S193" s="164"/>
      <c r="T193" s="166">
        <f>SUM(T194:T203)</f>
        <v>0</v>
      </c>
      <c r="AR193" s="167" t="s">
        <v>79</v>
      </c>
      <c r="AT193" s="168" t="s">
        <v>70</v>
      </c>
      <c r="AU193" s="168" t="s">
        <v>79</v>
      </c>
      <c r="AY193" s="167" t="s">
        <v>121</v>
      </c>
      <c r="BK193" s="169">
        <f>SUM(BK194:BK203)</f>
        <v>0</v>
      </c>
    </row>
    <row r="194" spans="1:65" s="2" customFormat="1" ht="16.5" customHeight="1">
      <c r="A194" s="33"/>
      <c r="B194" s="34"/>
      <c r="C194" s="172" t="s">
        <v>309</v>
      </c>
      <c r="D194" s="172" t="s">
        <v>123</v>
      </c>
      <c r="E194" s="173" t="s">
        <v>732</v>
      </c>
      <c r="F194" s="174" t="s">
        <v>733</v>
      </c>
      <c r="G194" s="175" t="s">
        <v>126</v>
      </c>
      <c r="H194" s="176">
        <v>4</v>
      </c>
      <c r="I194" s="177"/>
      <c r="J194" s="178">
        <f>ROUND(I194*H194,2)</f>
        <v>0</v>
      </c>
      <c r="K194" s="174" t="s">
        <v>127</v>
      </c>
      <c r="L194" s="38"/>
      <c r="M194" s="179" t="s">
        <v>19</v>
      </c>
      <c r="N194" s="180" t="s">
        <v>42</v>
      </c>
      <c r="O194" s="63"/>
      <c r="P194" s="181">
        <f>O194*H194</f>
        <v>0</v>
      </c>
      <c r="Q194" s="181">
        <v>0.34499999999999997</v>
      </c>
      <c r="R194" s="181">
        <f>Q194*H194</f>
        <v>1.38</v>
      </c>
      <c r="S194" s="181">
        <v>0</v>
      </c>
      <c r="T194" s="18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3" t="s">
        <v>128</v>
      </c>
      <c r="AT194" s="183" t="s">
        <v>123</v>
      </c>
      <c r="AU194" s="183" t="s">
        <v>82</v>
      </c>
      <c r="AY194" s="16" t="s">
        <v>121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79</v>
      </c>
      <c r="BK194" s="184">
        <f>ROUND(I194*H194,2)</f>
        <v>0</v>
      </c>
      <c r="BL194" s="16" t="s">
        <v>128</v>
      </c>
      <c r="BM194" s="183" t="s">
        <v>734</v>
      </c>
    </row>
    <row r="195" spans="1:65" s="2" customFormat="1" ht="11.25">
      <c r="A195" s="33"/>
      <c r="B195" s="34"/>
      <c r="C195" s="35"/>
      <c r="D195" s="185" t="s">
        <v>130</v>
      </c>
      <c r="E195" s="35"/>
      <c r="F195" s="186" t="s">
        <v>735</v>
      </c>
      <c r="G195" s="35"/>
      <c r="H195" s="35"/>
      <c r="I195" s="187"/>
      <c r="J195" s="35"/>
      <c r="K195" s="35"/>
      <c r="L195" s="38"/>
      <c r="M195" s="188"/>
      <c r="N195" s="189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130</v>
      </c>
      <c r="AU195" s="16" t="s">
        <v>82</v>
      </c>
    </row>
    <row r="196" spans="1:65" s="2" customFormat="1" ht="11.25">
      <c r="A196" s="33"/>
      <c r="B196" s="34"/>
      <c r="C196" s="35"/>
      <c r="D196" s="190" t="s">
        <v>132</v>
      </c>
      <c r="E196" s="35"/>
      <c r="F196" s="191" t="s">
        <v>736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132</v>
      </c>
      <c r="AU196" s="16" t="s">
        <v>82</v>
      </c>
    </row>
    <row r="197" spans="1:65" s="2" customFormat="1" ht="19.5">
      <c r="A197" s="33"/>
      <c r="B197" s="34"/>
      <c r="C197" s="35"/>
      <c r="D197" s="185" t="s">
        <v>322</v>
      </c>
      <c r="E197" s="35"/>
      <c r="F197" s="213" t="s">
        <v>737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322</v>
      </c>
      <c r="AU197" s="16" t="s">
        <v>82</v>
      </c>
    </row>
    <row r="198" spans="1:65" s="13" customFormat="1" ht="11.25">
      <c r="B198" s="192"/>
      <c r="C198" s="193"/>
      <c r="D198" s="185" t="s">
        <v>134</v>
      </c>
      <c r="E198" s="194" t="s">
        <v>19</v>
      </c>
      <c r="F198" s="195" t="s">
        <v>738</v>
      </c>
      <c r="G198" s="193"/>
      <c r="H198" s="196">
        <v>4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134</v>
      </c>
      <c r="AU198" s="202" t="s">
        <v>82</v>
      </c>
      <c r="AV198" s="13" t="s">
        <v>82</v>
      </c>
      <c r="AW198" s="13" t="s">
        <v>33</v>
      </c>
      <c r="AX198" s="13" t="s">
        <v>79</v>
      </c>
      <c r="AY198" s="202" t="s">
        <v>121</v>
      </c>
    </row>
    <row r="199" spans="1:65" s="2" customFormat="1" ht="16.5" customHeight="1">
      <c r="A199" s="33"/>
      <c r="B199" s="34"/>
      <c r="C199" s="172" t="s">
        <v>316</v>
      </c>
      <c r="D199" s="172" t="s">
        <v>123</v>
      </c>
      <c r="E199" s="173" t="s">
        <v>392</v>
      </c>
      <c r="F199" s="174" t="s">
        <v>393</v>
      </c>
      <c r="G199" s="175" t="s">
        <v>126</v>
      </c>
      <c r="H199" s="176">
        <v>4</v>
      </c>
      <c r="I199" s="177"/>
      <c r="J199" s="178">
        <f>ROUND(I199*H199,2)</f>
        <v>0</v>
      </c>
      <c r="K199" s="174" t="s">
        <v>127</v>
      </c>
      <c r="L199" s="38"/>
      <c r="M199" s="179" t="s">
        <v>19</v>
      </c>
      <c r="N199" s="180" t="s">
        <v>42</v>
      </c>
      <c r="O199" s="63"/>
      <c r="P199" s="181">
        <f>O199*H199</f>
        <v>0</v>
      </c>
      <c r="Q199" s="181">
        <v>0.46</v>
      </c>
      <c r="R199" s="181">
        <f>Q199*H199</f>
        <v>1.84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128</v>
      </c>
      <c r="AT199" s="183" t="s">
        <v>123</v>
      </c>
      <c r="AU199" s="183" t="s">
        <v>82</v>
      </c>
      <c r="AY199" s="16" t="s">
        <v>121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79</v>
      </c>
      <c r="BK199" s="184">
        <f>ROUND(I199*H199,2)</f>
        <v>0</v>
      </c>
      <c r="BL199" s="16" t="s">
        <v>128</v>
      </c>
      <c r="BM199" s="183" t="s">
        <v>739</v>
      </c>
    </row>
    <row r="200" spans="1:65" s="2" customFormat="1" ht="11.25">
      <c r="A200" s="33"/>
      <c r="B200" s="34"/>
      <c r="C200" s="35"/>
      <c r="D200" s="185" t="s">
        <v>130</v>
      </c>
      <c r="E200" s="35"/>
      <c r="F200" s="186" t="s">
        <v>395</v>
      </c>
      <c r="G200" s="35"/>
      <c r="H200" s="35"/>
      <c r="I200" s="187"/>
      <c r="J200" s="35"/>
      <c r="K200" s="35"/>
      <c r="L200" s="38"/>
      <c r="M200" s="188"/>
      <c r="N200" s="189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130</v>
      </c>
      <c r="AU200" s="16" t="s">
        <v>82</v>
      </c>
    </row>
    <row r="201" spans="1:65" s="2" customFormat="1" ht="11.25">
      <c r="A201" s="33"/>
      <c r="B201" s="34"/>
      <c r="C201" s="35"/>
      <c r="D201" s="190" t="s">
        <v>132</v>
      </c>
      <c r="E201" s="35"/>
      <c r="F201" s="191" t="s">
        <v>396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82</v>
      </c>
    </row>
    <row r="202" spans="1:65" s="2" customFormat="1" ht="19.5">
      <c r="A202" s="33"/>
      <c r="B202" s="34"/>
      <c r="C202" s="35"/>
      <c r="D202" s="185" t="s">
        <v>322</v>
      </c>
      <c r="E202" s="35"/>
      <c r="F202" s="213" t="s">
        <v>740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322</v>
      </c>
      <c r="AU202" s="16" t="s">
        <v>82</v>
      </c>
    </row>
    <row r="203" spans="1:65" s="13" customFormat="1" ht="11.25">
      <c r="B203" s="192"/>
      <c r="C203" s="193"/>
      <c r="D203" s="185" t="s">
        <v>134</v>
      </c>
      <c r="E203" s="194" t="s">
        <v>19</v>
      </c>
      <c r="F203" s="195" t="s">
        <v>741</v>
      </c>
      <c r="G203" s="193"/>
      <c r="H203" s="196">
        <v>4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134</v>
      </c>
      <c r="AU203" s="202" t="s">
        <v>82</v>
      </c>
      <c r="AV203" s="13" t="s">
        <v>82</v>
      </c>
      <c r="AW203" s="13" t="s">
        <v>33</v>
      </c>
      <c r="AX203" s="13" t="s">
        <v>79</v>
      </c>
      <c r="AY203" s="202" t="s">
        <v>121</v>
      </c>
    </row>
    <row r="204" spans="1:65" s="12" customFormat="1" ht="22.9" customHeight="1">
      <c r="B204" s="156"/>
      <c r="C204" s="157"/>
      <c r="D204" s="158" t="s">
        <v>70</v>
      </c>
      <c r="E204" s="170" t="s">
        <v>188</v>
      </c>
      <c r="F204" s="170" t="s">
        <v>490</v>
      </c>
      <c r="G204" s="157"/>
      <c r="H204" s="157"/>
      <c r="I204" s="160"/>
      <c r="J204" s="171">
        <f>BK204</f>
        <v>0</v>
      </c>
      <c r="K204" s="157"/>
      <c r="L204" s="162"/>
      <c r="M204" s="163"/>
      <c r="N204" s="164"/>
      <c r="O204" s="164"/>
      <c r="P204" s="165">
        <f>SUM(P205:P218)</f>
        <v>0</v>
      </c>
      <c r="Q204" s="164"/>
      <c r="R204" s="165">
        <f>SUM(R205:R218)</f>
        <v>0.72340499999999996</v>
      </c>
      <c r="S204" s="164"/>
      <c r="T204" s="166">
        <f>SUM(T205:T218)</f>
        <v>0</v>
      </c>
      <c r="AR204" s="167" t="s">
        <v>79</v>
      </c>
      <c r="AT204" s="168" t="s">
        <v>70</v>
      </c>
      <c r="AU204" s="168" t="s">
        <v>79</v>
      </c>
      <c r="AY204" s="167" t="s">
        <v>121</v>
      </c>
      <c r="BK204" s="169">
        <f>SUM(BK205:BK218)</f>
        <v>0</v>
      </c>
    </row>
    <row r="205" spans="1:65" s="2" customFormat="1" ht="16.5" customHeight="1">
      <c r="A205" s="33"/>
      <c r="B205" s="34"/>
      <c r="C205" s="172" t="s">
        <v>325</v>
      </c>
      <c r="D205" s="172" t="s">
        <v>123</v>
      </c>
      <c r="E205" s="173" t="s">
        <v>742</v>
      </c>
      <c r="F205" s="174" t="s">
        <v>743</v>
      </c>
      <c r="G205" s="175" t="s">
        <v>156</v>
      </c>
      <c r="H205" s="176">
        <v>4.7</v>
      </c>
      <c r="I205" s="177"/>
      <c r="J205" s="178">
        <f>ROUND(I205*H205,2)</f>
        <v>0</v>
      </c>
      <c r="K205" s="174" t="s">
        <v>127</v>
      </c>
      <c r="L205" s="38"/>
      <c r="M205" s="179" t="s">
        <v>19</v>
      </c>
      <c r="N205" s="180" t="s">
        <v>42</v>
      </c>
      <c r="O205" s="63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128</v>
      </c>
      <c r="AT205" s="183" t="s">
        <v>123</v>
      </c>
      <c r="AU205" s="183" t="s">
        <v>82</v>
      </c>
      <c r="AY205" s="16" t="s">
        <v>121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79</v>
      </c>
      <c r="BK205" s="184">
        <f>ROUND(I205*H205,2)</f>
        <v>0</v>
      </c>
      <c r="BL205" s="16" t="s">
        <v>128</v>
      </c>
      <c r="BM205" s="183" t="s">
        <v>744</v>
      </c>
    </row>
    <row r="206" spans="1:65" s="2" customFormat="1" ht="11.25">
      <c r="A206" s="33"/>
      <c r="B206" s="34"/>
      <c r="C206" s="35"/>
      <c r="D206" s="185" t="s">
        <v>130</v>
      </c>
      <c r="E206" s="35"/>
      <c r="F206" s="186" t="s">
        <v>745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130</v>
      </c>
      <c r="AU206" s="16" t="s">
        <v>82</v>
      </c>
    </row>
    <row r="207" spans="1:65" s="2" customFormat="1" ht="11.25">
      <c r="A207" s="33"/>
      <c r="B207" s="34"/>
      <c r="C207" s="35"/>
      <c r="D207" s="190" t="s">
        <v>132</v>
      </c>
      <c r="E207" s="35"/>
      <c r="F207" s="191" t="s">
        <v>746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82</v>
      </c>
    </row>
    <row r="208" spans="1:65" s="13" customFormat="1" ht="11.25">
      <c r="B208" s="192"/>
      <c r="C208" s="193"/>
      <c r="D208" s="185" t="s">
        <v>134</v>
      </c>
      <c r="E208" s="194" t="s">
        <v>19</v>
      </c>
      <c r="F208" s="195" t="s">
        <v>747</v>
      </c>
      <c r="G208" s="193"/>
      <c r="H208" s="196">
        <v>4.7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134</v>
      </c>
      <c r="AU208" s="202" t="s">
        <v>82</v>
      </c>
      <c r="AV208" s="13" t="s">
        <v>82</v>
      </c>
      <c r="AW208" s="13" t="s">
        <v>33</v>
      </c>
      <c r="AX208" s="13" t="s">
        <v>79</v>
      </c>
      <c r="AY208" s="202" t="s">
        <v>121</v>
      </c>
    </row>
    <row r="209" spans="1:65" s="2" customFormat="1" ht="16.5" customHeight="1">
      <c r="A209" s="33"/>
      <c r="B209" s="34"/>
      <c r="C209" s="203" t="s">
        <v>332</v>
      </c>
      <c r="D209" s="203" t="s">
        <v>287</v>
      </c>
      <c r="E209" s="204" t="s">
        <v>748</v>
      </c>
      <c r="F209" s="205" t="s">
        <v>749</v>
      </c>
      <c r="G209" s="206" t="s">
        <v>156</v>
      </c>
      <c r="H209" s="207">
        <v>4.7</v>
      </c>
      <c r="I209" s="208"/>
      <c r="J209" s="209">
        <f>ROUND(I209*H209,2)</f>
        <v>0</v>
      </c>
      <c r="K209" s="205" t="s">
        <v>19</v>
      </c>
      <c r="L209" s="210"/>
      <c r="M209" s="211" t="s">
        <v>19</v>
      </c>
      <c r="N209" s="212" t="s">
        <v>42</v>
      </c>
      <c r="O209" s="63"/>
      <c r="P209" s="181">
        <f>O209*H209</f>
        <v>0</v>
      </c>
      <c r="Q209" s="181">
        <v>0.153</v>
      </c>
      <c r="R209" s="181">
        <f>Q209*H209</f>
        <v>0.71909999999999996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179</v>
      </c>
      <c r="AT209" s="183" t="s">
        <v>287</v>
      </c>
      <c r="AU209" s="183" t="s">
        <v>82</v>
      </c>
      <c r="AY209" s="16" t="s">
        <v>121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128</v>
      </c>
      <c r="BM209" s="183" t="s">
        <v>750</v>
      </c>
    </row>
    <row r="210" spans="1:65" s="2" customFormat="1" ht="11.25">
      <c r="A210" s="33"/>
      <c r="B210" s="34"/>
      <c r="C210" s="35"/>
      <c r="D210" s="185" t="s">
        <v>130</v>
      </c>
      <c r="E210" s="35"/>
      <c r="F210" s="186" t="s">
        <v>749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130</v>
      </c>
      <c r="AU210" s="16" t="s">
        <v>82</v>
      </c>
    </row>
    <row r="211" spans="1:65" s="2" customFormat="1" ht="16.5" customHeight="1">
      <c r="A211" s="33"/>
      <c r="B211" s="34"/>
      <c r="C211" s="172" t="s">
        <v>340</v>
      </c>
      <c r="D211" s="172" t="s">
        <v>123</v>
      </c>
      <c r="E211" s="173" t="s">
        <v>751</v>
      </c>
      <c r="F211" s="174" t="s">
        <v>752</v>
      </c>
      <c r="G211" s="175" t="s">
        <v>126</v>
      </c>
      <c r="H211" s="176">
        <v>1.05</v>
      </c>
      <c r="I211" s="177"/>
      <c r="J211" s="178">
        <f>ROUND(I211*H211,2)</f>
        <v>0</v>
      </c>
      <c r="K211" s="174" t="s">
        <v>127</v>
      </c>
      <c r="L211" s="38"/>
      <c r="M211" s="179" t="s">
        <v>19</v>
      </c>
      <c r="N211" s="180" t="s">
        <v>42</v>
      </c>
      <c r="O211" s="63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3" t="s">
        <v>128</v>
      </c>
      <c r="AT211" s="183" t="s">
        <v>123</v>
      </c>
      <c r="AU211" s="183" t="s">
        <v>82</v>
      </c>
      <c r="AY211" s="16" t="s">
        <v>121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79</v>
      </c>
      <c r="BK211" s="184">
        <f>ROUND(I211*H211,2)</f>
        <v>0</v>
      </c>
      <c r="BL211" s="16" t="s">
        <v>128</v>
      </c>
      <c r="BM211" s="183" t="s">
        <v>753</v>
      </c>
    </row>
    <row r="212" spans="1:65" s="2" customFormat="1" ht="11.25">
      <c r="A212" s="33"/>
      <c r="B212" s="34"/>
      <c r="C212" s="35"/>
      <c r="D212" s="185" t="s">
        <v>130</v>
      </c>
      <c r="E212" s="35"/>
      <c r="F212" s="186" t="s">
        <v>754</v>
      </c>
      <c r="G212" s="35"/>
      <c r="H212" s="35"/>
      <c r="I212" s="187"/>
      <c r="J212" s="35"/>
      <c r="K212" s="35"/>
      <c r="L212" s="38"/>
      <c r="M212" s="188"/>
      <c r="N212" s="189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130</v>
      </c>
      <c r="AU212" s="16" t="s">
        <v>82</v>
      </c>
    </row>
    <row r="213" spans="1:65" s="2" customFormat="1" ht="11.25">
      <c r="A213" s="33"/>
      <c r="B213" s="34"/>
      <c r="C213" s="35"/>
      <c r="D213" s="190" t="s">
        <v>132</v>
      </c>
      <c r="E213" s="35"/>
      <c r="F213" s="191" t="s">
        <v>755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82</v>
      </c>
    </row>
    <row r="214" spans="1:65" s="13" customFormat="1" ht="11.25">
      <c r="B214" s="192"/>
      <c r="C214" s="193"/>
      <c r="D214" s="185" t="s">
        <v>134</v>
      </c>
      <c r="E214" s="194" t="s">
        <v>19</v>
      </c>
      <c r="F214" s="195" t="s">
        <v>756</v>
      </c>
      <c r="G214" s="193"/>
      <c r="H214" s="196">
        <v>1.05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134</v>
      </c>
      <c r="AU214" s="202" t="s">
        <v>82</v>
      </c>
      <c r="AV214" s="13" t="s">
        <v>82</v>
      </c>
      <c r="AW214" s="13" t="s">
        <v>33</v>
      </c>
      <c r="AX214" s="13" t="s">
        <v>79</v>
      </c>
      <c r="AY214" s="202" t="s">
        <v>121</v>
      </c>
    </row>
    <row r="215" spans="1:65" s="2" customFormat="1" ht="16.5" customHeight="1">
      <c r="A215" s="33"/>
      <c r="B215" s="34"/>
      <c r="C215" s="172" t="s">
        <v>349</v>
      </c>
      <c r="D215" s="172" t="s">
        <v>123</v>
      </c>
      <c r="E215" s="173" t="s">
        <v>757</v>
      </c>
      <c r="F215" s="174" t="s">
        <v>758</v>
      </c>
      <c r="G215" s="175" t="s">
        <v>126</v>
      </c>
      <c r="H215" s="176">
        <v>1.05</v>
      </c>
      <c r="I215" s="177"/>
      <c r="J215" s="178">
        <f>ROUND(I215*H215,2)</f>
        <v>0</v>
      </c>
      <c r="K215" s="174" t="s">
        <v>127</v>
      </c>
      <c r="L215" s="38"/>
      <c r="M215" s="179" t="s">
        <v>19</v>
      </c>
      <c r="N215" s="180" t="s">
        <v>42</v>
      </c>
      <c r="O215" s="63"/>
      <c r="P215" s="181">
        <f>O215*H215</f>
        <v>0</v>
      </c>
      <c r="Q215" s="181">
        <v>4.1000000000000003E-3</v>
      </c>
      <c r="R215" s="181">
        <f>Q215*H215</f>
        <v>4.3050000000000007E-3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128</v>
      </c>
      <c r="AT215" s="183" t="s">
        <v>123</v>
      </c>
      <c r="AU215" s="183" t="s">
        <v>82</v>
      </c>
      <c r="AY215" s="16" t="s">
        <v>121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79</v>
      </c>
      <c r="BK215" s="184">
        <f>ROUND(I215*H215,2)</f>
        <v>0</v>
      </c>
      <c r="BL215" s="16" t="s">
        <v>128</v>
      </c>
      <c r="BM215" s="183" t="s">
        <v>759</v>
      </c>
    </row>
    <row r="216" spans="1:65" s="2" customFormat="1" ht="11.25">
      <c r="A216" s="33"/>
      <c r="B216" s="34"/>
      <c r="C216" s="35"/>
      <c r="D216" s="185" t="s">
        <v>130</v>
      </c>
      <c r="E216" s="35"/>
      <c r="F216" s="186" t="s">
        <v>760</v>
      </c>
      <c r="G216" s="35"/>
      <c r="H216" s="35"/>
      <c r="I216" s="187"/>
      <c r="J216" s="35"/>
      <c r="K216" s="35"/>
      <c r="L216" s="38"/>
      <c r="M216" s="188"/>
      <c r="N216" s="189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130</v>
      </c>
      <c r="AU216" s="16" t="s">
        <v>82</v>
      </c>
    </row>
    <row r="217" spans="1:65" s="2" customFormat="1" ht="11.25">
      <c r="A217" s="33"/>
      <c r="B217" s="34"/>
      <c r="C217" s="35"/>
      <c r="D217" s="190" t="s">
        <v>132</v>
      </c>
      <c r="E217" s="35"/>
      <c r="F217" s="191" t="s">
        <v>761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82</v>
      </c>
    </row>
    <row r="218" spans="1:65" s="13" customFormat="1" ht="11.25">
      <c r="B218" s="192"/>
      <c r="C218" s="193"/>
      <c r="D218" s="185" t="s">
        <v>134</v>
      </c>
      <c r="E218" s="194" t="s">
        <v>19</v>
      </c>
      <c r="F218" s="195" t="s">
        <v>756</v>
      </c>
      <c r="G218" s="193"/>
      <c r="H218" s="196">
        <v>1.05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134</v>
      </c>
      <c r="AU218" s="202" t="s">
        <v>82</v>
      </c>
      <c r="AV218" s="13" t="s">
        <v>82</v>
      </c>
      <c r="AW218" s="13" t="s">
        <v>33</v>
      </c>
      <c r="AX218" s="13" t="s">
        <v>79</v>
      </c>
      <c r="AY218" s="202" t="s">
        <v>121</v>
      </c>
    </row>
    <row r="219" spans="1:65" s="12" customFormat="1" ht="22.9" customHeight="1">
      <c r="B219" s="156"/>
      <c r="C219" s="157"/>
      <c r="D219" s="158" t="s">
        <v>70</v>
      </c>
      <c r="E219" s="170" t="s">
        <v>617</v>
      </c>
      <c r="F219" s="170" t="s">
        <v>618</v>
      </c>
      <c r="G219" s="157"/>
      <c r="H219" s="157"/>
      <c r="I219" s="160"/>
      <c r="J219" s="171">
        <f>BK219</f>
        <v>0</v>
      </c>
      <c r="K219" s="157"/>
      <c r="L219" s="162"/>
      <c r="M219" s="163"/>
      <c r="N219" s="164"/>
      <c r="O219" s="164"/>
      <c r="P219" s="165">
        <f>SUM(P220:P226)</f>
        <v>0</v>
      </c>
      <c r="Q219" s="164"/>
      <c r="R219" s="165">
        <f>SUM(R220:R226)</f>
        <v>0</v>
      </c>
      <c r="S219" s="164"/>
      <c r="T219" s="166">
        <f>SUM(T220:T226)</f>
        <v>0</v>
      </c>
      <c r="AR219" s="167" t="s">
        <v>79</v>
      </c>
      <c r="AT219" s="168" t="s">
        <v>70</v>
      </c>
      <c r="AU219" s="168" t="s">
        <v>79</v>
      </c>
      <c r="AY219" s="167" t="s">
        <v>121</v>
      </c>
      <c r="BK219" s="169">
        <f>SUM(BK220:BK226)</f>
        <v>0</v>
      </c>
    </row>
    <row r="220" spans="1:65" s="2" customFormat="1" ht="21.75" customHeight="1">
      <c r="A220" s="33"/>
      <c r="B220" s="34"/>
      <c r="C220" s="172" t="s">
        <v>356</v>
      </c>
      <c r="D220" s="172" t="s">
        <v>123</v>
      </c>
      <c r="E220" s="173" t="s">
        <v>620</v>
      </c>
      <c r="F220" s="174" t="s">
        <v>621</v>
      </c>
      <c r="G220" s="175" t="s">
        <v>343</v>
      </c>
      <c r="H220" s="176">
        <v>3.22</v>
      </c>
      <c r="I220" s="177"/>
      <c r="J220" s="178">
        <f>ROUND(I220*H220,2)</f>
        <v>0</v>
      </c>
      <c r="K220" s="174" t="s">
        <v>127</v>
      </c>
      <c r="L220" s="38"/>
      <c r="M220" s="179" t="s">
        <v>19</v>
      </c>
      <c r="N220" s="180" t="s">
        <v>42</v>
      </c>
      <c r="O220" s="63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3" t="s">
        <v>128</v>
      </c>
      <c r="AT220" s="183" t="s">
        <v>123</v>
      </c>
      <c r="AU220" s="183" t="s">
        <v>82</v>
      </c>
      <c r="AY220" s="16" t="s">
        <v>121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79</v>
      </c>
      <c r="BK220" s="184">
        <f>ROUND(I220*H220,2)</f>
        <v>0</v>
      </c>
      <c r="BL220" s="16" t="s">
        <v>128</v>
      </c>
      <c r="BM220" s="183" t="s">
        <v>762</v>
      </c>
    </row>
    <row r="221" spans="1:65" s="2" customFormat="1" ht="19.5">
      <c r="A221" s="33"/>
      <c r="B221" s="34"/>
      <c r="C221" s="35"/>
      <c r="D221" s="185" t="s">
        <v>130</v>
      </c>
      <c r="E221" s="35"/>
      <c r="F221" s="186" t="s">
        <v>623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130</v>
      </c>
      <c r="AU221" s="16" t="s">
        <v>82</v>
      </c>
    </row>
    <row r="222" spans="1:65" s="2" customFormat="1" ht="11.25">
      <c r="A222" s="33"/>
      <c r="B222" s="34"/>
      <c r="C222" s="35"/>
      <c r="D222" s="190" t="s">
        <v>132</v>
      </c>
      <c r="E222" s="35"/>
      <c r="F222" s="191" t="s">
        <v>624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132</v>
      </c>
      <c r="AU222" s="16" t="s">
        <v>82</v>
      </c>
    </row>
    <row r="223" spans="1:65" s="2" customFormat="1" ht="16.5" customHeight="1">
      <c r="A223" s="33"/>
      <c r="B223" s="34"/>
      <c r="C223" s="172" t="s">
        <v>364</v>
      </c>
      <c r="D223" s="172" t="s">
        <v>123</v>
      </c>
      <c r="E223" s="173" t="s">
        <v>763</v>
      </c>
      <c r="F223" s="174" t="s">
        <v>764</v>
      </c>
      <c r="G223" s="175" t="s">
        <v>343</v>
      </c>
      <c r="H223" s="176">
        <v>46.073</v>
      </c>
      <c r="I223" s="177"/>
      <c r="J223" s="178">
        <f>ROUND(I223*H223,2)</f>
        <v>0</v>
      </c>
      <c r="K223" s="174" t="s">
        <v>127</v>
      </c>
      <c r="L223" s="38"/>
      <c r="M223" s="179" t="s">
        <v>19</v>
      </c>
      <c r="N223" s="180" t="s">
        <v>42</v>
      </c>
      <c r="O223" s="63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3" t="s">
        <v>128</v>
      </c>
      <c r="AT223" s="183" t="s">
        <v>123</v>
      </c>
      <c r="AU223" s="183" t="s">
        <v>82</v>
      </c>
      <c r="AY223" s="16" t="s">
        <v>121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6" t="s">
        <v>79</v>
      </c>
      <c r="BK223" s="184">
        <f>ROUND(I223*H223,2)</f>
        <v>0</v>
      </c>
      <c r="BL223" s="16" t="s">
        <v>128</v>
      </c>
      <c r="BM223" s="183" t="s">
        <v>765</v>
      </c>
    </row>
    <row r="224" spans="1:65" s="2" customFormat="1" ht="11.25">
      <c r="A224" s="33"/>
      <c r="B224" s="34"/>
      <c r="C224" s="35"/>
      <c r="D224" s="185" t="s">
        <v>130</v>
      </c>
      <c r="E224" s="35"/>
      <c r="F224" s="186" t="s">
        <v>766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130</v>
      </c>
      <c r="AU224" s="16" t="s">
        <v>82</v>
      </c>
    </row>
    <row r="225" spans="1:65" s="2" customFormat="1" ht="11.25">
      <c r="A225" s="33"/>
      <c r="B225" s="34"/>
      <c r="C225" s="35"/>
      <c r="D225" s="190" t="s">
        <v>132</v>
      </c>
      <c r="E225" s="35"/>
      <c r="F225" s="191" t="s">
        <v>767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82</v>
      </c>
    </row>
    <row r="226" spans="1:65" s="13" customFormat="1" ht="11.25">
      <c r="B226" s="192"/>
      <c r="C226" s="193"/>
      <c r="D226" s="185" t="s">
        <v>134</v>
      </c>
      <c r="E226" s="194" t="s">
        <v>19</v>
      </c>
      <c r="F226" s="195" t="s">
        <v>768</v>
      </c>
      <c r="G226" s="193"/>
      <c r="H226" s="196">
        <v>46.073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134</v>
      </c>
      <c r="AU226" s="202" t="s">
        <v>82</v>
      </c>
      <c r="AV226" s="13" t="s">
        <v>82</v>
      </c>
      <c r="AW226" s="13" t="s">
        <v>33</v>
      </c>
      <c r="AX226" s="13" t="s">
        <v>79</v>
      </c>
      <c r="AY226" s="202" t="s">
        <v>121</v>
      </c>
    </row>
    <row r="227" spans="1:65" s="12" customFormat="1" ht="25.9" customHeight="1">
      <c r="B227" s="156"/>
      <c r="C227" s="157"/>
      <c r="D227" s="158" t="s">
        <v>70</v>
      </c>
      <c r="E227" s="159" t="s">
        <v>769</v>
      </c>
      <c r="F227" s="159" t="s">
        <v>770</v>
      </c>
      <c r="G227" s="157"/>
      <c r="H227" s="157"/>
      <c r="I227" s="160"/>
      <c r="J227" s="161">
        <f>BK227</f>
        <v>0</v>
      </c>
      <c r="K227" s="157"/>
      <c r="L227" s="162"/>
      <c r="M227" s="163"/>
      <c r="N227" s="164"/>
      <c r="O227" s="164"/>
      <c r="P227" s="165">
        <f>P228</f>
        <v>0</v>
      </c>
      <c r="Q227" s="164"/>
      <c r="R227" s="165">
        <f>R228</f>
        <v>0.3734865</v>
      </c>
      <c r="S227" s="164"/>
      <c r="T227" s="166">
        <f>T228</f>
        <v>0</v>
      </c>
      <c r="AR227" s="167" t="s">
        <v>82</v>
      </c>
      <c r="AT227" s="168" t="s">
        <v>70</v>
      </c>
      <c r="AU227" s="168" t="s">
        <v>71</v>
      </c>
      <c r="AY227" s="167" t="s">
        <v>121</v>
      </c>
      <c r="BK227" s="169">
        <f>BK228</f>
        <v>0</v>
      </c>
    </row>
    <row r="228" spans="1:65" s="12" customFormat="1" ht="22.9" customHeight="1">
      <c r="B228" s="156"/>
      <c r="C228" s="157"/>
      <c r="D228" s="158" t="s">
        <v>70</v>
      </c>
      <c r="E228" s="170" t="s">
        <v>771</v>
      </c>
      <c r="F228" s="170" t="s">
        <v>772</v>
      </c>
      <c r="G228" s="157"/>
      <c r="H228" s="157"/>
      <c r="I228" s="160"/>
      <c r="J228" s="171">
        <f>BK228</f>
        <v>0</v>
      </c>
      <c r="K228" s="157"/>
      <c r="L228" s="162"/>
      <c r="M228" s="163"/>
      <c r="N228" s="164"/>
      <c r="O228" s="164"/>
      <c r="P228" s="165">
        <f>SUM(P229:P249)</f>
        <v>0</v>
      </c>
      <c r="Q228" s="164"/>
      <c r="R228" s="165">
        <f>SUM(R229:R249)</f>
        <v>0.3734865</v>
      </c>
      <c r="S228" s="164"/>
      <c r="T228" s="166">
        <f>SUM(T229:T249)</f>
        <v>0</v>
      </c>
      <c r="AR228" s="167" t="s">
        <v>82</v>
      </c>
      <c r="AT228" s="168" t="s">
        <v>70</v>
      </c>
      <c r="AU228" s="168" t="s">
        <v>79</v>
      </c>
      <c r="AY228" s="167" t="s">
        <v>121</v>
      </c>
      <c r="BK228" s="169">
        <f>SUM(BK229:BK249)</f>
        <v>0</v>
      </c>
    </row>
    <row r="229" spans="1:65" s="2" customFormat="1" ht="16.5" customHeight="1">
      <c r="A229" s="33"/>
      <c r="B229" s="34"/>
      <c r="C229" s="172" t="s">
        <v>372</v>
      </c>
      <c r="D229" s="172" t="s">
        <v>123</v>
      </c>
      <c r="E229" s="173" t="s">
        <v>773</v>
      </c>
      <c r="F229" s="174" t="s">
        <v>774</v>
      </c>
      <c r="G229" s="175" t="s">
        <v>290</v>
      </c>
      <c r="H229" s="176">
        <v>35.64</v>
      </c>
      <c r="I229" s="177"/>
      <c r="J229" s="178">
        <f>ROUND(I229*H229,2)</f>
        <v>0</v>
      </c>
      <c r="K229" s="174" t="s">
        <v>127</v>
      </c>
      <c r="L229" s="38"/>
      <c r="M229" s="179" t="s">
        <v>19</v>
      </c>
      <c r="N229" s="180" t="s">
        <v>42</v>
      </c>
      <c r="O229" s="63"/>
      <c r="P229" s="181">
        <f>O229*H229</f>
        <v>0</v>
      </c>
      <c r="Q229" s="181">
        <v>5.0000000000000002E-5</v>
      </c>
      <c r="R229" s="181">
        <f>Q229*H229</f>
        <v>1.7820000000000002E-3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240</v>
      </c>
      <c r="AT229" s="183" t="s">
        <v>123</v>
      </c>
      <c r="AU229" s="183" t="s">
        <v>82</v>
      </c>
      <c r="AY229" s="16" t="s">
        <v>121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79</v>
      </c>
      <c r="BK229" s="184">
        <f>ROUND(I229*H229,2)</f>
        <v>0</v>
      </c>
      <c r="BL229" s="16" t="s">
        <v>240</v>
      </c>
      <c r="BM229" s="183" t="s">
        <v>775</v>
      </c>
    </row>
    <row r="230" spans="1:65" s="2" customFormat="1" ht="11.25">
      <c r="A230" s="33"/>
      <c r="B230" s="34"/>
      <c r="C230" s="35"/>
      <c r="D230" s="185" t="s">
        <v>130</v>
      </c>
      <c r="E230" s="35"/>
      <c r="F230" s="186" t="s">
        <v>776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130</v>
      </c>
      <c r="AU230" s="16" t="s">
        <v>82</v>
      </c>
    </row>
    <row r="231" spans="1:65" s="2" customFormat="1" ht="11.25">
      <c r="A231" s="33"/>
      <c r="B231" s="34"/>
      <c r="C231" s="35"/>
      <c r="D231" s="190" t="s">
        <v>132</v>
      </c>
      <c r="E231" s="35"/>
      <c r="F231" s="191" t="s">
        <v>777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132</v>
      </c>
      <c r="AU231" s="16" t="s">
        <v>82</v>
      </c>
    </row>
    <row r="232" spans="1:65" s="13" customFormat="1" ht="11.25">
      <c r="B232" s="192"/>
      <c r="C232" s="193"/>
      <c r="D232" s="185" t="s">
        <v>134</v>
      </c>
      <c r="E232" s="194" t="s">
        <v>19</v>
      </c>
      <c r="F232" s="195" t="s">
        <v>778</v>
      </c>
      <c r="G232" s="193"/>
      <c r="H232" s="196">
        <v>35.64</v>
      </c>
      <c r="I232" s="197"/>
      <c r="J232" s="193"/>
      <c r="K232" s="193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134</v>
      </c>
      <c r="AU232" s="202" t="s">
        <v>82</v>
      </c>
      <c r="AV232" s="13" t="s">
        <v>82</v>
      </c>
      <c r="AW232" s="13" t="s">
        <v>33</v>
      </c>
      <c r="AX232" s="13" t="s">
        <v>79</v>
      </c>
      <c r="AY232" s="202" t="s">
        <v>121</v>
      </c>
    </row>
    <row r="233" spans="1:65" s="2" customFormat="1" ht="24.2" customHeight="1">
      <c r="A233" s="33"/>
      <c r="B233" s="34"/>
      <c r="C233" s="203" t="s">
        <v>377</v>
      </c>
      <c r="D233" s="203" t="s">
        <v>287</v>
      </c>
      <c r="E233" s="204" t="s">
        <v>779</v>
      </c>
      <c r="F233" s="205" t="s">
        <v>780</v>
      </c>
      <c r="G233" s="206" t="s">
        <v>452</v>
      </c>
      <c r="H233" s="207">
        <v>1</v>
      </c>
      <c r="I233" s="208"/>
      <c r="J233" s="209">
        <f>ROUND(I233*H233,2)</f>
        <v>0</v>
      </c>
      <c r="K233" s="205" t="s">
        <v>19</v>
      </c>
      <c r="L233" s="210"/>
      <c r="M233" s="211" t="s">
        <v>19</v>
      </c>
      <c r="N233" s="212" t="s">
        <v>42</v>
      </c>
      <c r="O233" s="63"/>
      <c r="P233" s="181">
        <f>O233*H233</f>
        <v>0</v>
      </c>
      <c r="Q233" s="181">
        <v>3.56E-2</v>
      </c>
      <c r="R233" s="181">
        <f>Q233*H233</f>
        <v>3.56E-2</v>
      </c>
      <c r="S233" s="181">
        <v>0</v>
      </c>
      <c r="T233" s="18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3" t="s">
        <v>364</v>
      </c>
      <c r="AT233" s="183" t="s">
        <v>287</v>
      </c>
      <c r="AU233" s="183" t="s">
        <v>82</v>
      </c>
      <c r="AY233" s="16" t="s">
        <v>121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6" t="s">
        <v>79</v>
      </c>
      <c r="BK233" s="184">
        <f>ROUND(I233*H233,2)</f>
        <v>0</v>
      </c>
      <c r="BL233" s="16" t="s">
        <v>240</v>
      </c>
      <c r="BM233" s="183" t="s">
        <v>781</v>
      </c>
    </row>
    <row r="234" spans="1:65" s="2" customFormat="1" ht="11.25">
      <c r="A234" s="33"/>
      <c r="B234" s="34"/>
      <c r="C234" s="35"/>
      <c r="D234" s="185" t="s">
        <v>130</v>
      </c>
      <c r="E234" s="35"/>
      <c r="F234" s="186" t="s">
        <v>780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130</v>
      </c>
      <c r="AU234" s="16" t="s">
        <v>82</v>
      </c>
    </row>
    <row r="235" spans="1:65" s="2" customFormat="1" ht="16.5" customHeight="1">
      <c r="A235" s="33"/>
      <c r="B235" s="34"/>
      <c r="C235" s="172" t="s">
        <v>382</v>
      </c>
      <c r="D235" s="172" t="s">
        <v>123</v>
      </c>
      <c r="E235" s="173" t="s">
        <v>782</v>
      </c>
      <c r="F235" s="174" t="s">
        <v>783</v>
      </c>
      <c r="G235" s="175" t="s">
        <v>290</v>
      </c>
      <c r="H235" s="176">
        <v>67.69</v>
      </c>
      <c r="I235" s="177"/>
      <c r="J235" s="178">
        <f>ROUND(I235*H235,2)</f>
        <v>0</v>
      </c>
      <c r="K235" s="174" t="s">
        <v>127</v>
      </c>
      <c r="L235" s="38"/>
      <c r="M235" s="179" t="s">
        <v>19</v>
      </c>
      <c r="N235" s="180" t="s">
        <v>42</v>
      </c>
      <c r="O235" s="63"/>
      <c r="P235" s="181">
        <f>O235*H235</f>
        <v>0</v>
      </c>
      <c r="Q235" s="181">
        <v>5.0000000000000002E-5</v>
      </c>
      <c r="R235" s="181">
        <f>Q235*H235</f>
        <v>3.3844999999999999E-3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240</v>
      </c>
      <c r="AT235" s="183" t="s">
        <v>123</v>
      </c>
      <c r="AU235" s="183" t="s">
        <v>82</v>
      </c>
      <c r="AY235" s="16" t="s">
        <v>121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79</v>
      </c>
      <c r="BK235" s="184">
        <f>ROUND(I235*H235,2)</f>
        <v>0</v>
      </c>
      <c r="BL235" s="16" t="s">
        <v>240</v>
      </c>
      <c r="BM235" s="183" t="s">
        <v>784</v>
      </c>
    </row>
    <row r="236" spans="1:65" s="2" customFormat="1" ht="11.25">
      <c r="A236" s="33"/>
      <c r="B236" s="34"/>
      <c r="C236" s="35"/>
      <c r="D236" s="185" t="s">
        <v>130</v>
      </c>
      <c r="E236" s="35"/>
      <c r="F236" s="186" t="s">
        <v>785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130</v>
      </c>
      <c r="AU236" s="16" t="s">
        <v>82</v>
      </c>
    </row>
    <row r="237" spans="1:65" s="2" customFormat="1" ht="11.25">
      <c r="A237" s="33"/>
      <c r="B237" s="34"/>
      <c r="C237" s="35"/>
      <c r="D237" s="190" t="s">
        <v>132</v>
      </c>
      <c r="E237" s="35"/>
      <c r="F237" s="191" t="s">
        <v>786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82</v>
      </c>
    </row>
    <row r="238" spans="1:65" s="13" customFormat="1" ht="11.25">
      <c r="B238" s="192"/>
      <c r="C238" s="193"/>
      <c r="D238" s="185" t="s">
        <v>134</v>
      </c>
      <c r="E238" s="194" t="s">
        <v>19</v>
      </c>
      <c r="F238" s="195" t="s">
        <v>787</v>
      </c>
      <c r="G238" s="193"/>
      <c r="H238" s="196">
        <v>67.69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134</v>
      </c>
      <c r="AU238" s="202" t="s">
        <v>82</v>
      </c>
      <c r="AV238" s="13" t="s">
        <v>82</v>
      </c>
      <c r="AW238" s="13" t="s">
        <v>33</v>
      </c>
      <c r="AX238" s="13" t="s">
        <v>79</v>
      </c>
      <c r="AY238" s="202" t="s">
        <v>121</v>
      </c>
    </row>
    <row r="239" spans="1:65" s="2" customFormat="1" ht="24.2" customHeight="1">
      <c r="A239" s="33"/>
      <c r="B239" s="34"/>
      <c r="C239" s="203" t="s">
        <v>391</v>
      </c>
      <c r="D239" s="203" t="s">
        <v>287</v>
      </c>
      <c r="E239" s="204" t="s">
        <v>788</v>
      </c>
      <c r="F239" s="205" t="s">
        <v>789</v>
      </c>
      <c r="G239" s="206" t="s">
        <v>452</v>
      </c>
      <c r="H239" s="207">
        <v>1</v>
      </c>
      <c r="I239" s="208"/>
      <c r="J239" s="209">
        <f>ROUND(I239*H239,2)</f>
        <v>0</v>
      </c>
      <c r="K239" s="205" t="s">
        <v>19</v>
      </c>
      <c r="L239" s="210"/>
      <c r="M239" s="211" t="s">
        <v>19</v>
      </c>
      <c r="N239" s="212" t="s">
        <v>42</v>
      </c>
      <c r="O239" s="63"/>
      <c r="P239" s="181">
        <f>O239*H239</f>
        <v>0</v>
      </c>
      <c r="Q239" s="181">
        <v>6.7699999999999996E-2</v>
      </c>
      <c r="R239" s="181">
        <f>Q239*H239</f>
        <v>6.7699999999999996E-2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364</v>
      </c>
      <c r="AT239" s="183" t="s">
        <v>287</v>
      </c>
      <c r="AU239" s="183" t="s">
        <v>82</v>
      </c>
      <c r="AY239" s="16" t="s">
        <v>121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240</v>
      </c>
      <c r="BM239" s="183" t="s">
        <v>790</v>
      </c>
    </row>
    <row r="240" spans="1:65" s="2" customFormat="1" ht="11.25">
      <c r="A240" s="33"/>
      <c r="B240" s="34"/>
      <c r="C240" s="35"/>
      <c r="D240" s="185" t="s">
        <v>130</v>
      </c>
      <c r="E240" s="35"/>
      <c r="F240" s="186" t="s">
        <v>791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130</v>
      </c>
      <c r="AU240" s="16" t="s">
        <v>82</v>
      </c>
    </row>
    <row r="241" spans="1:65" s="2" customFormat="1" ht="16.5" customHeight="1">
      <c r="A241" s="33"/>
      <c r="B241" s="34"/>
      <c r="C241" s="172" t="s">
        <v>398</v>
      </c>
      <c r="D241" s="172" t="s">
        <v>123</v>
      </c>
      <c r="E241" s="173" t="s">
        <v>792</v>
      </c>
      <c r="F241" s="174" t="s">
        <v>793</v>
      </c>
      <c r="G241" s="175" t="s">
        <v>290</v>
      </c>
      <c r="H241" s="176">
        <v>252.4</v>
      </c>
      <c r="I241" s="177"/>
      <c r="J241" s="178">
        <f>ROUND(I241*H241,2)</f>
        <v>0</v>
      </c>
      <c r="K241" s="174" t="s">
        <v>127</v>
      </c>
      <c r="L241" s="38"/>
      <c r="M241" s="179" t="s">
        <v>19</v>
      </c>
      <c r="N241" s="180" t="s">
        <v>42</v>
      </c>
      <c r="O241" s="63"/>
      <c r="P241" s="181">
        <f>O241*H241</f>
        <v>0</v>
      </c>
      <c r="Q241" s="181">
        <v>5.0000000000000002E-5</v>
      </c>
      <c r="R241" s="181">
        <f>Q241*H241</f>
        <v>1.2620000000000001E-2</v>
      </c>
      <c r="S241" s="181">
        <v>0</v>
      </c>
      <c r="T241" s="18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3" t="s">
        <v>240</v>
      </c>
      <c r="AT241" s="183" t="s">
        <v>123</v>
      </c>
      <c r="AU241" s="183" t="s">
        <v>82</v>
      </c>
      <c r="AY241" s="16" t="s">
        <v>121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6" t="s">
        <v>79</v>
      </c>
      <c r="BK241" s="184">
        <f>ROUND(I241*H241,2)</f>
        <v>0</v>
      </c>
      <c r="BL241" s="16" t="s">
        <v>240</v>
      </c>
      <c r="BM241" s="183" t="s">
        <v>794</v>
      </c>
    </row>
    <row r="242" spans="1:65" s="2" customFormat="1" ht="11.25">
      <c r="A242" s="33"/>
      <c r="B242" s="34"/>
      <c r="C242" s="35"/>
      <c r="D242" s="185" t="s">
        <v>130</v>
      </c>
      <c r="E242" s="35"/>
      <c r="F242" s="186" t="s">
        <v>795</v>
      </c>
      <c r="G242" s="35"/>
      <c r="H242" s="35"/>
      <c r="I242" s="187"/>
      <c r="J242" s="35"/>
      <c r="K242" s="35"/>
      <c r="L242" s="38"/>
      <c r="M242" s="188"/>
      <c r="N242" s="189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130</v>
      </c>
      <c r="AU242" s="16" t="s">
        <v>82</v>
      </c>
    </row>
    <row r="243" spans="1:65" s="2" customFormat="1" ht="11.25">
      <c r="A243" s="33"/>
      <c r="B243" s="34"/>
      <c r="C243" s="35"/>
      <c r="D243" s="190" t="s">
        <v>132</v>
      </c>
      <c r="E243" s="35"/>
      <c r="F243" s="191" t="s">
        <v>796</v>
      </c>
      <c r="G243" s="35"/>
      <c r="H243" s="35"/>
      <c r="I243" s="187"/>
      <c r="J243" s="35"/>
      <c r="K243" s="35"/>
      <c r="L243" s="38"/>
      <c r="M243" s="188"/>
      <c r="N243" s="189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132</v>
      </c>
      <c r="AU243" s="16" t="s">
        <v>82</v>
      </c>
    </row>
    <row r="244" spans="1:65" s="13" customFormat="1" ht="11.25">
      <c r="B244" s="192"/>
      <c r="C244" s="193"/>
      <c r="D244" s="185" t="s">
        <v>134</v>
      </c>
      <c r="E244" s="194" t="s">
        <v>19</v>
      </c>
      <c r="F244" s="195" t="s">
        <v>797</v>
      </c>
      <c r="G244" s="193"/>
      <c r="H244" s="196">
        <v>252.4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134</v>
      </c>
      <c r="AU244" s="202" t="s">
        <v>82</v>
      </c>
      <c r="AV244" s="13" t="s">
        <v>82</v>
      </c>
      <c r="AW244" s="13" t="s">
        <v>33</v>
      </c>
      <c r="AX244" s="13" t="s">
        <v>79</v>
      </c>
      <c r="AY244" s="202" t="s">
        <v>121</v>
      </c>
    </row>
    <row r="245" spans="1:65" s="2" customFormat="1" ht="24.2" customHeight="1">
      <c r="A245" s="33"/>
      <c r="B245" s="34"/>
      <c r="C245" s="203" t="s">
        <v>405</v>
      </c>
      <c r="D245" s="203" t="s">
        <v>287</v>
      </c>
      <c r="E245" s="204" t="s">
        <v>798</v>
      </c>
      <c r="F245" s="205" t="s">
        <v>799</v>
      </c>
      <c r="G245" s="206" t="s">
        <v>452</v>
      </c>
      <c r="H245" s="207">
        <v>2</v>
      </c>
      <c r="I245" s="208"/>
      <c r="J245" s="209">
        <f>ROUND(I245*H245,2)</f>
        <v>0</v>
      </c>
      <c r="K245" s="205" t="s">
        <v>19</v>
      </c>
      <c r="L245" s="210"/>
      <c r="M245" s="211" t="s">
        <v>19</v>
      </c>
      <c r="N245" s="212" t="s">
        <v>42</v>
      </c>
      <c r="O245" s="63"/>
      <c r="P245" s="181">
        <f>O245*H245</f>
        <v>0</v>
      </c>
      <c r="Q245" s="181">
        <v>0.12620000000000001</v>
      </c>
      <c r="R245" s="181">
        <f>Q245*H245</f>
        <v>0.25240000000000001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364</v>
      </c>
      <c r="AT245" s="183" t="s">
        <v>287</v>
      </c>
      <c r="AU245" s="183" t="s">
        <v>82</v>
      </c>
      <c r="AY245" s="16" t="s">
        <v>121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240</v>
      </c>
      <c r="BM245" s="183" t="s">
        <v>800</v>
      </c>
    </row>
    <row r="246" spans="1:65" s="2" customFormat="1" ht="11.25">
      <c r="A246" s="33"/>
      <c r="B246" s="34"/>
      <c r="C246" s="35"/>
      <c r="D246" s="185" t="s">
        <v>130</v>
      </c>
      <c r="E246" s="35"/>
      <c r="F246" s="186" t="s">
        <v>799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130</v>
      </c>
      <c r="AU246" s="16" t="s">
        <v>82</v>
      </c>
    </row>
    <row r="247" spans="1:65" s="2" customFormat="1" ht="16.5" customHeight="1">
      <c r="A247" s="33"/>
      <c r="B247" s="34"/>
      <c r="C247" s="172" t="s">
        <v>412</v>
      </c>
      <c r="D247" s="172" t="s">
        <v>123</v>
      </c>
      <c r="E247" s="173" t="s">
        <v>801</v>
      </c>
      <c r="F247" s="174" t="s">
        <v>802</v>
      </c>
      <c r="G247" s="175" t="s">
        <v>343</v>
      </c>
      <c r="H247" s="176">
        <v>0.373</v>
      </c>
      <c r="I247" s="177"/>
      <c r="J247" s="178">
        <f>ROUND(I247*H247,2)</f>
        <v>0</v>
      </c>
      <c r="K247" s="174" t="s">
        <v>127</v>
      </c>
      <c r="L247" s="38"/>
      <c r="M247" s="179" t="s">
        <v>19</v>
      </c>
      <c r="N247" s="180" t="s">
        <v>42</v>
      </c>
      <c r="O247" s="63"/>
      <c r="P247" s="181">
        <f>O247*H247</f>
        <v>0</v>
      </c>
      <c r="Q247" s="181">
        <v>0</v>
      </c>
      <c r="R247" s="181">
        <f>Q247*H247</f>
        <v>0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240</v>
      </c>
      <c r="AT247" s="183" t="s">
        <v>123</v>
      </c>
      <c r="AU247" s="183" t="s">
        <v>82</v>
      </c>
      <c r="AY247" s="16" t="s">
        <v>121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240</v>
      </c>
      <c r="BM247" s="183" t="s">
        <v>803</v>
      </c>
    </row>
    <row r="248" spans="1:65" s="2" customFormat="1" ht="19.5">
      <c r="A248" s="33"/>
      <c r="B248" s="34"/>
      <c r="C248" s="35"/>
      <c r="D248" s="185" t="s">
        <v>130</v>
      </c>
      <c r="E248" s="35"/>
      <c r="F248" s="186" t="s">
        <v>804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130</v>
      </c>
      <c r="AU248" s="16" t="s">
        <v>82</v>
      </c>
    </row>
    <row r="249" spans="1:65" s="2" customFormat="1" ht="11.25">
      <c r="A249" s="33"/>
      <c r="B249" s="34"/>
      <c r="C249" s="35"/>
      <c r="D249" s="190" t="s">
        <v>132</v>
      </c>
      <c r="E249" s="35"/>
      <c r="F249" s="191" t="s">
        <v>805</v>
      </c>
      <c r="G249" s="35"/>
      <c r="H249" s="35"/>
      <c r="I249" s="187"/>
      <c r="J249" s="35"/>
      <c r="K249" s="35"/>
      <c r="L249" s="38"/>
      <c r="M249" s="214"/>
      <c r="N249" s="215"/>
      <c r="O249" s="216"/>
      <c r="P249" s="216"/>
      <c r="Q249" s="216"/>
      <c r="R249" s="216"/>
      <c r="S249" s="216"/>
      <c r="T249" s="217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82</v>
      </c>
    </row>
    <row r="250" spans="1:65" s="2" customFormat="1" ht="6.95" customHeight="1">
      <c r="A250" s="33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38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sheetProtection algorithmName="SHA-512" hashValue="s2dbalETLhSpep6EluIuG/zDYtq63lKI+W8/Z+7AlOqN7MUAu5LVJVv/IUnHGOhnFfquJe1x01qRzg4gKDnm2A==" saltValue="YPZPMBigYppfo8qrPIzt48QrR863StPUzMEGSK554NshKCo+iKWUlv8uPjUwca+RtTT/tJSHyO/Ycc06mieO9w==" spinCount="100000" sheet="1" objects="1" scenarios="1" formatColumns="0" formatRows="0" autoFilter="0"/>
  <autoFilter ref="C87:K24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6" r:id="rId4"/>
    <hyperlink ref="F111" r:id="rId5"/>
    <hyperlink ref="F116" r:id="rId6"/>
    <hyperlink ref="F121" r:id="rId7"/>
    <hyperlink ref="F125" r:id="rId8"/>
    <hyperlink ref="F130" r:id="rId9"/>
    <hyperlink ref="F134" r:id="rId10"/>
    <hyperlink ref="F141" r:id="rId11"/>
    <hyperlink ref="F148" r:id="rId12"/>
    <hyperlink ref="F152" r:id="rId13"/>
    <hyperlink ref="F158" r:id="rId14"/>
    <hyperlink ref="F162" r:id="rId15"/>
    <hyperlink ref="F166" r:id="rId16"/>
    <hyperlink ref="F170" r:id="rId17"/>
    <hyperlink ref="F175" r:id="rId18"/>
    <hyperlink ref="F179" r:id="rId19"/>
    <hyperlink ref="F183" r:id="rId20"/>
    <hyperlink ref="F187" r:id="rId21"/>
    <hyperlink ref="F191" r:id="rId22"/>
    <hyperlink ref="F196" r:id="rId23"/>
    <hyperlink ref="F201" r:id="rId24"/>
    <hyperlink ref="F207" r:id="rId25"/>
    <hyperlink ref="F213" r:id="rId26"/>
    <hyperlink ref="F217" r:id="rId27"/>
    <hyperlink ref="F222" r:id="rId28"/>
    <hyperlink ref="F225" r:id="rId29"/>
    <hyperlink ref="F231" r:id="rId30"/>
    <hyperlink ref="F237" r:id="rId31"/>
    <hyperlink ref="F243" r:id="rId32"/>
    <hyperlink ref="F249" r:id="rId3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Společná zařízení v k.ú. Hnátnice - Polní cesta H4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806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23. 3. 2023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ROUND((SUM(BE82:BE115)),  2)</f>
        <v>0</v>
      </c>
      <c r="G33" s="33"/>
      <c r="H33" s="33"/>
      <c r="I33" s="117">
        <v>0.21</v>
      </c>
      <c r="J33" s="116">
        <f>ROUND(((SUM(BE82:BE115))*I33),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ROUND((SUM(BF82:BF115)),  2)</f>
        <v>0</v>
      </c>
      <c r="G34" s="33"/>
      <c r="H34" s="33"/>
      <c r="I34" s="117">
        <v>0.15</v>
      </c>
      <c r="J34" s="116">
        <f>ROUND(((SUM(BF82:BF115))*I34),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Společná zařízení v k.ú. Hnátnice - Polní cesta H4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23. 3. 2023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807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808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809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Společná zařízení v k.ú. Hnátnice - Polní cesta H4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23. 3. 2023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95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96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810</v>
      </c>
      <c r="F83" s="159" t="s">
        <v>811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P84+P91</f>
        <v>0</v>
      </c>
      <c r="Q83" s="164"/>
      <c r="R83" s="165">
        <f>R84+R91</f>
        <v>0</v>
      </c>
      <c r="S83" s="164"/>
      <c r="T83" s="166">
        <f>T84+T91</f>
        <v>0</v>
      </c>
      <c r="AR83" s="167" t="s">
        <v>153</v>
      </c>
      <c r="AT83" s="168" t="s">
        <v>70</v>
      </c>
      <c r="AU83" s="168" t="s">
        <v>71</v>
      </c>
      <c r="AY83" s="167" t="s">
        <v>121</v>
      </c>
      <c r="BK83" s="169">
        <f>BK84+BK91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812</v>
      </c>
      <c r="F84" s="170" t="s">
        <v>813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SUM(P85:P90)</f>
        <v>0</v>
      </c>
      <c r="Q84" s="164"/>
      <c r="R84" s="165">
        <f>SUM(R85:R90)</f>
        <v>0</v>
      </c>
      <c r="S84" s="164"/>
      <c r="T84" s="166">
        <f>SUM(T85:T90)</f>
        <v>0</v>
      </c>
      <c r="AR84" s="167" t="s">
        <v>153</v>
      </c>
      <c r="AT84" s="168" t="s">
        <v>70</v>
      </c>
      <c r="AU84" s="168" t="s">
        <v>79</v>
      </c>
      <c r="AY84" s="167" t="s">
        <v>121</v>
      </c>
      <c r="BK84" s="169">
        <f>SUM(BK85:BK90)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814</v>
      </c>
      <c r="F85" s="174" t="s">
        <v>815</v>
      </c>
      <c r="G85" s="175" t="s">
        <v>816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817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817</v>
      </c>
      <c r="BM85" s="183" t="s">
        <v>818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819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48.75">
      <c r="A87" s="33"/>
      <c r="B87" s="34"/>
      <c r="C87" s="35"/>
      <c r="D87" s="185" t="s">
        <v>322</v>
      </c>
      <c r="E87" s="35"/>
      <c r="F87" s="213" t="s">
        <v>820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322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821</v>
      </c>
      <c r="F88" s="174" t="s">
        <v>822</v>
      </c>
      <c r="G88" s="175" t="s">
        <v>816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817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817</v>
      </c>
      <c r="BM88" s="183" t="s">
        <v>823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822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29.25">
      <c r="A90" s="33"/>
      <c r="B90" s="34"/>
      <c r="C90" s="35"/>
      <c r="D90" s="185" t="s">
        <v>322</v>
      </c>
      <c r="E90" s="35"/>
      <c r="F90" s="213" t="s">
        <v>824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322</v>
      </c>
      <c r="AU90" s="16" t="s">
        <v>82</v>
      </c>
    </row>
    <row r="91" spans="1:65" s="12" customFormat="1" ht="22.9" customHeight="1">
      <c r="B91" s="156"/>
      <c r="C91" s="157"/>
      <c r="D91" s="158" t="s">
        <v>70</v>
      </c>
      <c r="E91" s="170" t="s">
        <v>825</v>
      </c>
      <c r="F91" s="170" t="s">
        <v>826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SUM(P92:P115)</f>
        <v>0</v>
      </c>
      <c r="Q91" s="164"/>
      <c r="R91" s="165">
        <f>SUM(R92:R115)</f>
        <v>0</v>
      </c>
      <c r="S91" s="164"/>
      <c r="T91" s="166">
        <f>SUM(T92:T115)</f>
        <v>0</v>
      </c>
      <c r="AR91" s="167" t="s">
        <v>128</v>
      </c>
      <c r="AT91" s="168" t="s">
        <v>70</v>
      </c>
      <c r="AU91" s="168" t="s">
        <v>79</v>
      </c>
      <c r="AY91" s="167" t="s">
        <v>121</v>
      </c>
      <c r="BK91" s="169">
        <f>SUM(BK92:BK115)</f>
        <v>0</v>
      </c>
    </row>
    <row r="92" spans="1:65" s="2" customFormat="1" ht="16.5" customHeight="1">
      <c r="A92" s="33"/>
      <c r="B92" s="34"/>
      <c r="C92" s="172" t="s">
        <v>142</v>
      </c>
      <c r="D92" s="172" t="s">
        <v>123</v>
      </c>
      <c r="E92" s="173" t="s">
        <v>827</v>
      </c>
      <c r="F92" s="174" t="s">
        <v>828</v>
      </c>
      <c r="G92" s="175" t="s">
        <v>816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817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817</v>
      </c>
      <c r="BM92" s="183" t="s">
        <v>829</v>
      </c>
    </row>
    <row r="93" spans="1:65" s="2" customFormat="1" ht="11.25">
      <c r="A93" s="33"/>
      <c r="B93" s="34"/>
      <c r="C93" s="35"/>
      <c r="D93" s="185" t="s">
        <v>130</v>
      </c>
      <c r="E93" s="35"/>
      <c r="F93" s="186" t="s">
        <v>828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9.5">
      <c r="A94" s="33"/>
      <c r="B94" s="34"/>
      <c r="C94" s="35"/>
      <c r="D94" s="185" t="s">
        <v>322</v>
      </c>
      <c r="E94" s="35"/>
      <c r="F94" s="213" t="s">
        <v>830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322</v>
      </c>
      <c r="AU94" s="16" t="s">
        <v>82</v>
      </c>
    </row>
    <row r="95" spans="1:65" s="2" customFormat="1" ht="16.5" customHeight="1">
      <c r="A95" s="33"/>
      <c r="B95" s="34"/>
      <c r="C95" s="172" t="s">
        <v>128</v>
      </c>
      <c r="D95" s="172" t="s">
        <v>123</v>
      </c>
      <c r="E95" s="173" t="s">
        <v>831</v>
      </c>
      <c r="F95" s="174" t="s">
        <v>832</v>
      </c>
      <c r="G95" s="175" t="s">
        <v>816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817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817</v>
      </c>
      <c r="BM95" s="183" t="s">
        <v>833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834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29.25">
      <c r="A97" s="33"/>
      <c r="B97" s="34"/>
      <c r="C97" s="35"/>
      <c r="D97" s="185" t="s">
        <v>322</v>
      </c>
      <c r="E97" s="35"/>
      <c r="F97" s="213" t="s">
        <v>835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322</v>
      </c>
      <c r="AU97" s="16" t="s">
        <v>82</v>
      </c>
    </row>
    <row r="98" spans="1:65" s="2" customFormat="1" ht="16.5" customHeight="1">
      <c r="A98" s="33"/>
      <c r="B98" s="34"/>
      <c r="C98" s="172" t="s">
        <v>153</v>
      </c>
      <c r="D98" s="172" t="s">
        <v>123</v>
      </c>
      <c r="E98" s="173" t="s">
        <v>836</v>
      </c>
      <c r="F98" s="174" t="s">
        <v>837</v>
      </c>
      <c r="G98" s="175" t="s">
        <v>816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817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817</v>
      </c>
      <c r="BM98" s="183" t="s">
        <v>838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839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29.25">
      <c r="A100" s="33"/>
      <c r="B100" s="34"/>
      <c r="C100" s="35"/>
      <c r="D100" s="185" t="s">
        <v>322</v>
      </c>
      <c r="E100" s="35"/>
      <c r="F100" s="213" t="s">
        <v>840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322</v>
      </c>
      <c r="AU100" s="16" t="s">
        <v>82</v>
      </c>
    </row>
    <row r="101" spans="1:65" s="2" customFormat="1" ht="16.5" customHeight="1">
      <c r="A101" s="33"/>
      <c r="B101" s="34"/>
      <c r="C101" s="172" t="s">
        <v>161</v>
      </c>
      <c r="D101" s="172" t="s">
        <v>123</v>
      </c>
      <c r="E101" s="173" t="s">
        <v>841</v>
      </c>
      <c r="F101" s="174" t="s">
        <v>842</v>
      </c>
      <c r="G101" s="175" t="s">
        <v>816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817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817</v>
      </c>
      <c r="BM101" s="183" t="s">
        <v>843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842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39">
      <c r="A103" s="33"/>
      <c r="B103" s="34"/>
      <c r="C103" s="35"/>
      <c r="D103" s="185" t="s">
        <v>322</v>
      </c>
      <c r="E103" s="35"/>
      <c r="F103" s="213" t="s">
        <v>844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322</v>
      </c>
      <c r="AU103" s="16" t="s">
        <v>82</v>
      </c>
    </row>
    <row r="104" spans="1:65" s="2" customFormat="1" ht="16.5" customHeight="1">
      <c r="A104" s="33"/>
      <c r="B104" s="34"/>
      <c r="C104" s="172" t="s">
        <v>170</v>
      </c>
      <c r="D104" s="172" t="s">
        <v>123</v>
      </c>
      <c r="E104" s="173" t="s">
        <v>845</v>
      </c>
      <c r="F104" s="174" t="s">
        <v>846</v>
      </c>
      <c r="G104" s="175" t="s">
        <v>816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817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817</v>
      </c>
      <c r="BM104" s="183" t="s">
        <v>847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846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78">
      <c r="A106" s="33"/>
      <c r="B106" s="34"/>
      <c r="C106" s="35"/>
      <c r="D106" s="185" t="s">
        <v>322</v>
      </c>
      <c r="E106" s="35"/>
      <c r="F106" s="213" t="s">
        <v>848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322</v>
      </c>
      <c r="AU106" s="16" t="s">
        <v>82</v>
      </c>
    </row>
    <row r="107" spans="1:65" s="2" customFormat="1" ht="16.5" customHeight="1">
      <c r="A107" s="33"/>
      <c r="B107" s="34"/>
      <c r="C107" s="172" t="s">
        <v>179</v>
      </c>
      <c r="D107" s="172" t="s">
        <v>123</v>
      </c>
      <c r="E107" s="173" t="s">
        <v>849</v>
      </c>
      <c r="F107" s="174" t="s">
        <v>850</v>
      </c>
      <c r="G107" s="175" t="s">
        <v>816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817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817</v>
      </c>
      <c r="BM107" s="183" t="s">
        <v>851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852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9.5">
      <c r="A109" s="33"/>
      <c r="B109" s="34"/>
      <c r="C109" s="35"/>
      <c r="D109" s="185" t="s">
        <v>322</v>
      </c>
      <c r="E109" s="35"/>
      <c r="F109" s="213" t="s">
        <v>853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322</v>
      </c>
      <c r="AU109" s="16" t="s">
        <v>82</v>
      </c>
    </row>
    <row r="110" spans="1:65" s="2" customFormat="1" ht="16.5" customHeight="1">
      <c r="A110" s="33"/>
      <c r="B110" s="34"/>
      <c r="C110" s="172" t="s">
        <v>188</v>
      </c>
      <c r="D110" s="172" t="s">
        <v>123</v>
      </c>
      <c r="E110" s="173" t="s">
        <v>854</v>
      </c>
      <c r="F110" s="174" t="s">
        <v>855</v>
      </c>
      <c r="G110" s="175" t="s">
        <v>816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817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817</v>
      </c>
      <c r="BM110" s="183" t="s">
        <v>856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855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29.25">
      <c r="A112" s="33"/>
      <c r="B112" s="34"/>
      <c r="C112" s="35"/>
      <c r="D112" s="185" t="s">
        <v>322</v>
      </c>
      <c r="E112" s="35"/>
      <c r="F112" s="213" t="s">
        <v>857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322</v>
      </c>
      <c r="AU112" s="16" t="s">
        <v>82</v>
      </c>
    </row>
    <row r="113" spans="1:65" s="2" customFormat="1" ht="16.5" customHeight="1">
      <c r="A113" s="33"/>
      <c r="B113" s="34"/>
      <c r="C113" s="172" t="s">
        <v>195</v>
      </c>
      <c r="D113" s="172" t="s">
        <v>123</v>
      </c>
      <c r="E113" s="173" t="s">
        <v>858</v>
      </c>
      <c r="F113" s="174" t="s">
        <v>859</v>
      </c>
      <c r="G113" s="175" t="s">
        <v>816</v>
      </c>
      <c r="H113" s="176">
        <v>1</v>
      </c>
      <c r="I113" s="177"/>
      <c r="J113" s="178">
        <f>ROUND(I113*H113,2)</f>
        <v>0</v>
      </c>
      <c r="K113" s="174" t="s">
        <v>19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817</v>
      </c>
      <c r="AT113" s="183" t="s">
        <v>123</v>
      </c>
      <c r="AU113" s="183" t="s">
        <v>82</v>
      </c>
      <c r="AY113" s="16" t="s">
        <v>121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817</v>
      </c>
      <c r="BM113" s="183" t="s">
        <v>860</v>
      </c>
    </row>
    <row r="114" spans="1:65" s="2" customFormat="1" ht="11.25">
      <c r="A114" s="33"/>
      <c r="B114" s="34"/>
      <c r="C114" s="35"/>
      <c r="D114" s="185" t="s">
        <v>130</v>
      </c>
      <c r="E114" s="35"/>
      <c r="F114" s="186" t="s">
        <v>859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130</v>
      </c>
      <c r="AU114" s="16" t="s">
        <v>82</v>
      </c>
    </row>
    <row r="115" spans="1:65" s="2" customFormat="1" ht="39">
      <c r="A115" s="33"/>
      <c r="B115" s="34"/>
      <c r="C115" s="35"/>
      <c r="D115" s="185" t="s">
        <v>322</v>
      </c>
      <c r="E115" s="35"/>
      <c r="F115" s="213" t="s">
        <v>861</v>
      </c>
      <c r="G115" s="35"/>
      <c r="H115" s="35"/>
      <c r="I115" s="187"/>
      <c r="J115" s="35"/>
      <c r="K115" s="35"/>
      <c r="L115" s="38"/>
      <c r="M115" s="214"/>
      <c r="N115" s="215"/>
      <c r="O115" s="216"/>
      <c r="P115" s="216"/>
      <c r="Q115" s="216"/>
      <c r="R115" s="216"/>
      <c r="S115" s="216"/>
      <c r="T115" s="217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322</v>
      </c>
      <c r="AU115" s="16" t="s">
        <v>82</v>
      </c>
    </row>
    <row r="116" spans="1:65" s="2" customFormat="1" ht="6.95" customHeight="1">
      <c r="A116" s="33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8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algorithmName="SHA-512" hashValue="fVfMQ7Kjt2/xk7q0YARypJhjiUHdJHfAzz4LxDTPVwltao5i3cNKRMKbJmicr0r66W/bONpWCQWOarK395h2cQ==" saltValue="kANBZPz8JB+rSxSMLLXujRxnXvr+Bd79JjiPtOZZJX+hgzQ0UL9ULYcRd9wwev9VglnJnIl/XfVudHXL9q2Xig==" spinCount="100000" sheet="1" objects="1" scenarios="1" formatColumns="0" formatRows="0" autoFilter="0"/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862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863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864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865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866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867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868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869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870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871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872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873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874</v>
      </c>
      <c r="F19" s="354" t="s">
        <v>875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876</v>
      </c>
      <c r="F20" s="354" t="s">
        <v>877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87</v>
      </c>
      <c r="F21" s="354" t="s">
        <v>88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878</v>
      </c>
      <c r="F22" s="354" t="s">
        <v>879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880</v>
      </c>
      <c r="F23" s="354" t="s">
        <v>881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882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883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884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885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886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887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888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889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890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891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892</v>
      </c>
      <c r="F37" s="227"/>
      <c r="G37" s="354" t="s">
        <v>893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894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895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896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897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898</v>
      </c>
      <c r="F42" s="227"/>
      <c r="G42" s="354" t="s">
        <v>899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900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901</v>
      </c>
      <c r="F44" s="227"/>
      <c r="G44" s="354" t="s">
        <v>902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903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904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905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906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907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908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909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910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911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912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913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914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915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916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917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918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919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920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921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922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923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924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925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926</v>
      </c>
      <c r="D76" s="243"/>
      <c r="E76" s="243"/>
      <c r="F76" s="243" t="s">
        <v>927</v>
      </c>
      <c r="G76" s="244"/>
      <c r="H76" s="243" t="s">
        <v>53</v>
      </c>
      <c r="I76" s="243" t="s">
        <v>56</v>
      </c>
      <c r="J76" s="243" t="s">
        <v>928</v>
      </c>
      <c r="K76" s="242"/>
    </row>
    <row r="77" spans="2:11" s="1" customFormat="1" ht="17.25" customHeight="1">
      <c r="B77" s="241"/>
      <c r="C77" s="245" t="s">
        <v>929</v>
      </c>
      <c r="D77" s="245"/>
      <c r="E77" s="245"/>
      <c r="F77" s="246" t="s">
        <v>930</v>
      </c>
      <c r="G77" s="247"/>
      <c r="H77" s="245"/>
      <c r="I77" s="245"/>
      <c r="J77" s="245" t="s">
        <v>931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932</v>
      </c>
      <c r="G79" s="252"/>
      <c r="H79" s="230" t="s">
        <v>933</v>
      </c>
      <c r="I79" s="230" t="s">
        <v>934</v>
      </c>
      <c r="J79" s="230">
        <v>20</v>
      </c>
      <c r="K79" s="242"/>
    </row>
    <row r="80" spans="2:11" s="1" customFormat="1" ht="15" customHeight="1">
      <c r="B80" s="241"/>
      <c r="C80" s="230" t="s">
        <v>935</v>
      </c>
      <c r="D80" s="230"/>
      <c r="E80" s="230"/>
      <c r="F80" s="251" t="s">
        <v>932</v>
      </c>
      <c r="G80" s="252"/>
      <c r="H80" s="230" t="s">
        <v>936</v>
      </c>
      <c r="I80" s="230" t="s">
        <v>934</v>
      </c>
      <c r="J80" s="230">
        <v>120</v>
      </c>
      <c r="K80" s="242"/>
    </row>
    <row r="81" spans="2:11" s="1" customFormat="1" ht="15" customHeight="1">
      <c r="B81" s="253"/>
      <c r="C81" s="230" t="s">
        <v>937</v>
      </c>
      <c r="D81" s="230"/>
      <c r="E81" s="230"/>
      <c r="F81" s="251" t="s">
        <v>938</v>
      </c>
      <c r="G81" s="252"/>
      <c r="H81" s="230" t="s">
        <v>939</v>
      </c>
      <c r="I81" s="230" t="s">
        <v>934</v>
      </c>
      <c r="J81" s="230">
        <v>50</v>
      </c>
      <c r="K81" s="242"/>
    </row>
    <row r="82" spans="2:11" s="1" customFormat="1" ht="15" customHeight="1">
      <c r="B82" s="253"/>
      <c r="C82" s="230" t="s">
        <v>940</v>
      </c>
      <c r="D82" s="230"/>
      <c r="E82" s="230"/>
      <c r="F82" s="251" t="s">
        <v>932</v>
      </c>
      <c r="G82" s="252"/>
      <c r="H82" s="230" t="s">
        <v>941</v>
      </c>
      <c r="I82" s="230" t="s">
        <v>942</v>
      </c>
      <c r="J82" s="230"/>
      <c r="K82" s="242"/>
    </row>
    <row r="83" spans="2:11" s="1" customFormat="1" ht="15" customHeight="1">
      <c r="B83" s="253"/>
      <c r="C83" s="254" t="s">
        <v>943</v>
      </c>
      <c r="D83" s="254"/>
      <c r="E83" s="254"/>
      <c r="F83" s="255" t="s">
        <v>938</v>
      </c>
      <c r="G83" s="254"/>
      <c r="H83" s="254" t="s">
        <v>944</v>
      </c>
      <c r="I83" s="254" t="s">
        <v>934</v>
      </c>
      <c r="J83" s="254">
        <v>15</v>
      </c>
      <c r="K83" s="242"/>
    </row>
    <row r="84" spans="2:11" s="1" customFormat="1" ht="15" customHeight="1">
      <c r="B84" s="253"/>
      <c r="C84" s="254" t="s">
        <v>945</v>
      </c>
      <c r="D84" s="254"/>
      <c r="E84" s="254"/>
      <c r="F84" s="255" t="s">
        <v>938</v>
      </c>
      <c r="G84" s="254"/>
      <c r="H84" s="254" t="s">
        <v>946</v>
      </c>
      <c r="I84" s="254" t="s">
        <v>934</v>
      </c>
      <c r="J84" s="254">
        <v>15</v>
      </c>
      <c r="K84" s="242"/>
    </row>
    <row r="85" spans="2:11" s="1" customFormat="1" ht="15" customHeight="1">
      <c r="B85" s="253"/>
      <c r="C85" s="254" t="s">
        <v>947</v>
      </c>
      <c r="D85" s="254"/>
      <c r="E85" s="254"/>
      <c r="F85" s="255" t="s">
        <v>938</v>
      </c>
      <c r="G85" s="254"/>
      <c r="H85" s="254" t="s">
        <v>948</v>
      </c>
      <c r="I85" s="254" t="s">
        <v>934</v>
      </c>
      <c r="J85" s="254">
        <v>20</v>
      </c>
      <c r="K85" s="242"/>
    </row>
    <row r="86" spans="2:11" s="1" customFormat="1" ht="15" customHeight="1">
      <c r="B86" s="253"/>
      <c r="C86" s="254" t="s">
        <v>949</v>
      </c>
      <c r="D86" s="254"/>
      <c r="E86" s="254"/>
      <c r="F86" s="255" t="s">
        <v>938</v>
      </c>
      <c r="G86" s="254"/>
      <c r="H86" s="254" t="s">
        <v>950</v>
      </c>
      <c r="I86" s="254" t="s">
        <v>934</v>
      </c>
      <c r="J86" s="254">
        <v>20</v>
      </c>
      <c r="K86" s="242"/>
    </row>
    <row r="87" spans="2:11" s="1" customFormat="1" ht="15" customHeight="1">
      <c r="B87" s="253"/>
      <c r="C87" s="230" t="s">
        <v>951</v>
      </c>
      <c r="D87" s="230"/>
      <c r="E87" s="230"/>
      <c r="F87" s="251" t="s">
        <v>938</v>
      </c>
      <c r="G87" s="252"/>
      <c r="H87" s="230" t="s">
        <v>952</v>
      </c>
      <c r="I87" s="230" t="s">
        <v>934</v>
      </c>
      <c r="J87" s="230">
        <v>50</v>
      </c>
      <c r="K87" s="242"/>
    </row>
    <row r="88" spans="2:11" s="1" customFormat="1" ht="15" customHeight="1">
      <c r="B88" s="253"/>
      <c r="C88" s="230" t="s">
        <v>953</v>
      </c>
      <c r="D88" s="230"/>
      <c r="E88" s="230"/>
      <c r="F88" s="251" t="s">
        <v>938</v>
      </c>
      <c r="G88" s="252"/>
      <c r="H88" s="230" t="s">
        <v>954</v>
      </c>
      <c r="I88" s="230" t="s">
        <v>934</v>
      </c>
      <c r="J88" s="230">
        <v>20</v>
      </c>
      <c r="K88" s="242"/>
    </row>
    <row r="89" spans="2:11" s="1" customFormat="1" ht="15" customHeight="1">
      <c r="B89" s="253"/>
      <c r="C89" s="230" t="s">
        <v>955</v>
      </c>
      <c r="D89" s="230"/>
      <c r="E89" s="230"/>
      <c r="F89" s="251" t="s">
        <v>938</v>
      </c>
      <c r="G89" s="252"/>
      <c r="H89" s="230" t="s">
        <v>956</v>
      </c>
      <c r="I89" s="230" t="s">
        <v>934</v>
      </c>
      <c r="J89" s="230">
        <v>20</v>
      </c>
      <c r="K89" s="242"/>
    </row>
    <row r="90" spans="2:11" s="1" customFormat="1" ht="15" customHeight="1">
      <c r="B90" s="253"/>
      <c r="C90" s="230" t="s">
        <v>957</v>
      </c>
      <c r="D90" s="230"/>
      <c r="E90" s="230"/>
      <c r="F90" s="251" t="s">
        <v>938</v>
      </c>
      <c r="G90" s="252"/>
      <c r="H90" s="230" t="s">
        <v>958</v>
      </c>
      <c r="I90" s="230" t="s">
        <v>934</v>
      </c>
      <c r="J90" s="230">
        <v>50</v>
      </c>
      <c r="K90" s="242"/>
    </row>
    <row r="91" spans="2:11" s="1" customFormat="1" ht="15" customHeight="1">
      <c r="B91" s="253"/>
      <c r="C91" s="230" t="s">
        <v>959</v>
      </c>
      <c r="D91" s="230"/>
      <c r="E91" s="230"/>
      <c r="F91" s="251" t="s">
        <v>938</v>
      </c>
      <c r="G91" s="252"/>
      <c r="H91" s="230" t="s">
        <v>959</v>
      </c>
      <c r="I91" s="230" t="s">
        <v>934</v>
      </c>
      <c r="J91" s="230">
        <v>50</v>
      </c>
      <c r="K91" s="242"/>
    </row>
    <row r="92" spans="2:11" s="1" customFormat="1" ht="15" customHeight="1">
      <c r="B92" s="253"/>
      <c r="C92" s="230" t="s">
        <v>960</v>
      </c>
      <c r="D92" s="230"/>
      <c r="E92" s="230"/>
      <c r="F92" s="251" t="s">
        <v>938</v>
      </c>
      <c r="G92" s="252"/>
      <c r="H92" s="230" t="s">
        <v>961</v>
      </c>
      <c r="I92" s="230" t="s">
        <v>934</v>
      </c>
      <c r="J92" s="230">
        <v>255</v>
      </c>
      <c r="K92" s="242"/>
    </row>
    <row r="93" spans="2:11" s="1" customFormat="1" ht="15" customHeight="1">
      <c r="B93" s="253"/>
      <c r="C93" s="230" t="s">
        <v>962</v>
      </c>
      <c r="D93" s="230"/>
      <c r="E93" s="230"/>
      <c r="F93" s="251" t="s">
        <v>932</v>
      </c>
      <c r="G93" s="252"/>
      <c r="H93" s="230" t="s">
        <v>963</v>
      </c>
      <c r="I93" s="230" t="s">
        <v>964</v>
      </c>
      <c r="J93" s="230"/>
      <c r="K93" s="242"/>
    </row>
    <row r="94" spans="2:11" s="1" customFormat="1" ht="15" customHeight="1">
      <c r="B94" s="253"/>
      <c r="C94" s="230" t="s">
        <v>965</v>
      </c>
      <c r="D94" s="230"/>
      <c r="E94" s="230"/>
      <c r="F94" s="251" t="s">
        <v>932</v>
      </c>
      <c r="G94" s="252"/>
      <c r="H94" s="230" t="s">
        <v>966</v>
      </c>
      <c r="I94" s="230" t="s">
        <v>967</v>
      </c>
      <c r="J94" s="230"/>
      <c r="K94" s="242"/>
    </row>
    <row r="95" spans="2:11" s="1" customFormat="1" ht="15" customHeight="1">
      <c r="B95" s="253"/>
      <c r="C95" s="230" t="s">
        <v>968</v>
      </c>
      <c r="D95" s="230"/>
      <c r="E95" s="230"/>
      <c r="F95" s="251" t="s">
        <v>932</v>
      </c>
      <c r="G95" s="252"/>
      <c r="H95" s="230" t="s">
        <v>968</v>
      </c>
      <c r="I95" s="230" t="s">
        <v>967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932</v>
      </c>
      <c r="G96" s="252"/>
      <c r="H96" s="230" t="s">
        <v>969</v>
      </c>
      <c r="I96" s="230" t="s">
        <v>967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932</v>
      </c>
      <c r="G97" s="252"/>
      <c r="H97" s="230" t="s">
        <v>970</v>
      </c>
      <c r="I97" s="230" t="s">
        <v>967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971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926</v>
      </c>
      <c r="D103" s="243"/>
      <c r="E103" s="243"/>
      <c r="F103" s="243" t="s">
        <v>927</v>
      </c>
      <c r="G103" s="244"/>
      <c r="H103" s="243" t="s">
        <v>53</v>
      </c>
      <c r="I103" s="243" t="s">
        <v>56</v>
      </c>
      <c r="J103" s="243" t="s">
        <v>928</v>
      </c>
      <c r="K103" s="242"/>
    </row>
    <row r="104" spans="2:11" s="1" customFormat="1" ht="17.25" customHeight="1">
      <c r="B104" s="241"/>
      <c r="C104" s="245" t="s">
        <v>929</v>
      </c>
      <c r="D104" s="245"/>
      <c r="E104" s="245"/>
      <c r="F104" s="246" t="s">
        <v>930</v>
      </c>
      <c r="G104" s="247"/>
      <c r="H104" s="245"/>
      <c r="I104" s="245"/>
      <c r="J104" s="245" t="s">
        <v>931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932</v>
      </c>
      <c r="G106" s="230"/>
      <c r="H106" s="230" t="s">
        <v>972</v>
      </c>
      <c r="I106" s="230" t="s">
        <v>934</v>
      </c>
      <c r="J106" s="230">
        <v>20</v>
      </c>
      <c r="K106" s="242"/>
    </row>
    <row r="107" spans="2:11" s="1" customFormat="1" ht="15" customHeight="1">
      <c r="B107" s="241"/>
      <c r="C107" s="230" t="s">
        <v>935</v>
      </c>
      <c r="D107" s="230"/>
      <c r="E107" s="230"/>
      <c r="F107" s="251" t="s">
        <v>932</v>
      </c>
      <c r="G107" s="230"/>
      <c r="H107" s="230" t="s">
        <v>972</v>
      </c>
      <c r="I107" s="230" t="s">
        <v>934</v>
      </c>
      <c r="J107" s="230">
        <v>120</v>
      </c>
      <c r="K107" s="242"/>
    </row>
    <row r="108" spans="2:11" s="1" customFormat="1" ht="15" customHeight="1">
      <c r="B108" s="253"/>
      <c r="C108" s="230" t="s">
        <v>937</v>
      </c>
      <c r="D108" s="230"/>
      <c r="E108" s="230"/>
      <c r="F108" s="251" t="s">
        <v>938</v>
      </c>
      <c r="G108" s="230"/>
      <c r="H108" s="230" t="s">
        <v>972</v>
      </c>
      <c r="I108" s="230" t="s">
        <v>934</v>
      </c>
      <c r="J108" s="230">
        <v>50</v>
      </c>
      <c r="K108" s="242"/>
    </row>
    <row r="109" spans="2:11" s="1" customFormat="1" ht="15" customHeight="1">
      <c r="B109" s="253"/>
      <c r="C109" s="230" t="s">
        <v>940</v>
      </c>
      <c r="D109" s="230"/>
      <c r="E109" s="230"/>
      <c r="F109" s="251" t="s">
        <v>932</v>
      </c>
      <c r="G109" s="230"/>
      <c r="H109" s="230" t="s">
        <v>972</v>
      </c>
      <c r="I109" s="230" t="s">
        <v>942</v>
      </c>
      <c r="J109" s="230"/>
      <c r="K109" s="242"/>
    </row>
    <row r="110" spans="2:11" s="1" customFormat="1" ht="15" customHeight="1">
      <c r="B110" s="253"/>
      <c r="C110" s="230" t="s">
        <v>951</v>
      </c>
      <c r="D110" s="230"/>
      <c r="E110" s="230"/>
      <c r="F110" s="251" t="s">
        <v>938</v>
      </c>
      <c r="G110" s="230"/>
      <c r="H110" s="230" t="s">
        <v>972</v>
      </c>
      <c r="I110" s="230" t="s">
        <v>934</v>
      </c>
      <c r="J110" s="230">
        <v>50</v>
      </c>
      <c r="K110" s="242"/>
    </row>
    <row r="111" spans="2:11" s="1" customFormat="1" ht="15" customHeight="1">
      <c r="B111" s="253"/>
      <c r="C111" s="230" t="s">
        <v>959</v>
      </c>
      <c r="D111" s="230"/>
      <c r="E111" s="230"/>
      <c r="F111" s="251" t="s">
        <v>938</v>
      </c>
      <c r="G111" s="230"/>
      <c r="H111" s="230" t="s">
        <v>972</v>
      </c>
      <c r="I111" s="230" t="s">
        <v>934</v>
      </c>
      <c r="J111" s="230">
        <v>50</v>
      </c>
      <c r="K111" s="242"/>
    </row>
    <row r="112" spans="2:11" s="1" customFormat="1" ht="15" customHeight="1">
      <c r="B112" s="253"/>
      <c r="C112" s="230" t="s">
        <v>957</v>
      </c>
      <c r="D112" s="230"/>
      <c r="E112" s="230"/>
      <c r="F112" s="251" t="s">
        <v>938</v>
      </c>
      <c r="G112" s="230"/>
      <c r="H112" s="230" t="s">
        <v>972</v>
      </c>
      <c r="I112" s="230" t="s">
        <v>934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932</v>
      </c>
      <c r="G113" s="230"/>
      <c r="H113" s="230" t="s">
        <v>973</v>
      </c>
      <c r="I113" s="230" t="s">
        <v>934</v>
      </c>
      <c r="J113" s="230">
        <v>20</v>
      </c>
      <c r="K113" s="242"/>
    </row>
    <row r="114" spans="2:11" s="1" customFormat="1" ht="15" customHeight="1">
      <c r="B114" s="253"/>
      <c r="C114" s="230" t="s">
        <v>974</v>
      </c>
      <c r="D114" s="230"/>
      <c r="E114" s="230"/>
      <c r="F114" s="251" t="s">
        <v>932</v>
      </c>
      <c r="G114" s="230"/>
      <c r="H114" s="230" t="s">
        <v>975</v>
      </c>
      <c r="I114" s="230" t="s">
        <v>934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932</v>
      </c>
      <c r="G115" s="230"/>
      <c r="H115" s="230" t="s">
        <v>976</v>
      </c>
      <c r="I115" s="230" t="s">
        <v>967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932</v>
      </c>
      <c r="G116" s="230"/>
      <c r="H116" s="230" t="s">
        <v>977</v>
      </c>
      <c r="I116" s="230" t="s">
        <v>967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932</v>
      </c>
      <c r="G117" s="230"/>
      <c r="H117" s="230" t="s">
        <v>978</v>
      </c>
      <c r="I117" s="230" t="s">
        <v>979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980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926</v>
      </c>
      <c r="D123" s="243"/>
      <c r="E123" s="243"/>
      <c r="F123" s="243" t="s">
        <v>927</v>
      </c>
      <c r="G123" s="244"/>
      <c r="H123" s="243" t="s">
        <v>53</v>
      </c>
      <c r="I123" s="243" t="s">
        <v>56</v>
      </c>
      <c r="J123" s="243" t="s">
        <v>928</v>
      </c>
      <c r="K123" s="272"/>
    </row>
    <row r="124" spans="2:11" s="1" customFormat="1" ht="17.25" customHeight="1">
      <c r="B124" s="271"/>
      <c r="C124" s="245" t="s">
        <v>929</v>
      </c>
      <c r="D124" s="245"/>
      <c r="E124" s="245"/>
      <c r="F124" s="246" t="s">
        <v>930</v>
      </c>
      <c r="G124" s="247"/>
      <c r="H124" s="245"/>
      <c r="I124" s="245"/>
      <c r="J124" s="245" t="s">
        <v>931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935</v>
      </c>
      <c r="D126" s="250"/>
      <c r="E126" s="250"/>
      <c r="F126" s="251" t="s">
        <v>932</v>
      </c>
      <c r="G126" s="230"/>
      <c r="H126" s="230" t="s">
        <v>972</v>
      </c>
      <c r="I126" s="230" t="s">
        <v>934</v>
      </c>
      <c r="J126" s="230">
        <v>120</v>
      </c>
      <c r="K126" s="276"/>
    </row>
    <row r="127" spans="2:11" s="1" customFormat="1" ht="15" customHeight="1">
      <c r="B127" s="273"/>
      <c r="C127" s="230" t="s">
        <v>981</v>
      </c>
      <c r="D127" s="230"/>
      <c r="E127" s="230"/>
      <c r="F127" s="251" t="s">
        <v>932</v>
      </c>
      <c r="G127" s="230"/>
      <c r="H127" s="230" t="s">
        <v>982</v>
      </c>
      <c r="I127" s="230" t="s">
        <v>934</v>
      </c>
      <c r="J127" s="230" t="s">
        <v>983</v>
      </c>
      <c r="K127" s="276"/>
    </row>
    <row r="128" spans="2:11" s="1" customFormat="1" ht="15" customHeight="1">
      <c r="B128" s="273"/>
      <c r="C128" s="230" t="s">
        <v>880</v>
      </c>
      <c r="D128" s="230"/>
      <c r="E128" s="230"/>
      <c r="F128" s="251" t="s">
        <v>932</v>
      </c>
      <c r="G128" s="230"/>
      <c r="H128" s="230" t="s">
        <v>984</v>
      </c>
      <c r="I128" s="230" t="s">
        <v>934</v>
      </c>
      <c r="J128" s="230" t="s">
        <v>983</v>
      </c>
      <c r="K128" s="276"/>
    </row>
    <row r="129" spans="2:11" s="1" customFormat="1" ht="15" customHeight="1">
      <c r="B129" s="273"/>
      <c r="C129" s="230" t="s">
        <v>943</v>
      </c>
      <c r="D129" s="230"/>
      <c r="E129" s="230"/>
      <c r="F129" s="251" t="s">
        <v>938</v>
      </c>
      <c r="G129" s="230"/>
      <c r="H129" s="230" t="s">
        <v>944</v>
      </c>
      <c r="I129" s="230" t="s">
        <v>934</v>
      </c>
      <c r="J129" s="230">
        <v>15</v>
      </c>
      <c r="K129" s="276"/>
    </row>
    <row r="130" spans="2:11" s="1" customFormat="1" ht="15" customHeight="1">
      <c r="B130" s="273"/>
      <c r="C130" s="254" t="s">
        <v>945</v>
      </c>
      <c r="D130" s="254"/>
      <c r="E130" s="254"/>
      <c r="F130" s="255" t="s">
        <v>938</v>
      </c>
      <c r="G130" s="254"/>
      <c r="H130" s="254" t="s">
        <v>946</v>
      </c>
      <c r="I130" s="254" t="s">
        <v>934</v>
      </c>
      <c r="J130" s="254">
        <v>15</v>
      </c>
      <c r="K130" s="276"/>
    </row>
    <row r="131" spans="2:11" s="1" customFormat="1" ht="15" customHeight="1">
      <c r="B131" s="273"/>
      <c r="C131" s="254" t="s">
        <v>947</v>
      </c>
      <c r="D131" s="254"/>
      <c r="E131" s="254"/>
      <c r="F131" s="255" t="s">
        <v>938</v>
      </c>
      <c r="G131" s="254"/>
      <c r="H131" s="254" t="s">
        <v>948</v>
      </c>
      <c r="I131" s="254" t="s">
        <v>934</v>
      </c>
      <c r="J131" s="254">
        <v>20</v>
      </c>
      <c r="K131" s="276"/>
    </row>
    <row r="132" spans="2:11" s="1" customFormat="1" ht="15" customHeight="1">
      <c r="B132" s="273"/>
      <c r="C132" s="254" t="s">
        <v>949</v>
      </c>
      <c r="D132" s="254"/>
      <c r="E132" s="254"/>
      <c r="F132" s="255" t="s">
        <v>938</v>
      </c>
      <c r="G132" s="254"/>
      <c r="H132" s="254" t="s">
        <v>950</v>
      </c>
      <c r="I132" s="254" t="s">
        <v>934</v>
      </c>
      <c r="J132" s="254">
        <v>20</v>
      </c>
      <c r="K132" s="276"/>
    </row>
    <row r="133" spans="2:11" s="1" customFormat="1" ht="15" customHeight="1">
      <c r="B133" s="273"/>
      <c r="C133" s="230" t="s">
        <v>937</v>
      </c>
      <c r="D133" s="230"/>
      <c r="E133" s="230"/>
      <c r="F133" s="251" t="s">
        <v>938</v>
      </c>
      <c r="G133" s="230"/>
      <c r="H133" s="230" t="s">
        <v>972</v>
      </c>
      <c r="I133" s="230" t="s">
        <v>934</v>
      </c>
      <c r="J133" s="230">
        <v>50</v>
      </c>
      <c r="K133" s="276"/>
    </row>
    <row r="134" spans="2:11" s="1" customFormat="1" ht="15" customHeight="1">
      <c r="B134" s="273"/>
      <c r="C134" s="230" t="s">
        <v>951</v>
      </c>
      <c r="D134" s="230"/>
      <c r="E134" s="230"/>
      <c r="F134" s="251" t="s">
        <v>938</v>
      </c>
      <c r="G134" s="230"/>
      <c r="H134" s="230" t="s">
        <v>972</v>
      </c>
      <c r="I134" s="230" t="s">
        <v>934</v>
      </c>
      <c r="J134" s="230">
        <v>50</v>
      </c>
      <c r="K134" s="276"/>
    </row>
    <row r="135" spans="2:11" s="1" customFormat="1" ht="15" customHeight="1">
      <c r="B135" s="273"/>
      <c r="C135" s="230" t="s">
        <v>957</v>
      </c>
      <c r="D135" s="230"/>
      <c r="E135" s="230"/>
      <c r="F135" s="251" t="s">
        <v>938</v>
      </c>
      <c r="G135" s="230"/>
      <c r="H135" s="230" t="s">
        <v>972</v>
      </c>
      <c r="I135" s="230" t="s">
        <v>934</v>
      </c>
      <c r="J135" s="230">
        <v>50</v>
      </c>
      <c r="K135" s="276"/>
    </row>
    <row r="136" spans="2:11" s="1" customFormat="1" ht="15" customHeight="1">
      <c r="B136" s="273"/>
      <c r="C136" s="230" t="s">
        <v>959</v>
      </c>
      <c r="D136" s="230"/>
      <c r="E136" s="230"/>
      <c r="F136" s="251" t="s">
        <v>938</v>
      </c>
      <c r="G136" s="230"/>
      <c r="H136" s="230" t="s">
        <v>972</v>
      </c>
      <c r="I136" s="230" t="s">
        <v>934</v>
      </c>
      <c r="J136" s="230">
        <v>50</v>
      </c>
      <c r="K136" s="276"/>
    </row>
    <row r="137" spans="2:11" s="1" customFormat="1" ht="15" customHeight="1">
      <c r="B137" s="273"/>
      <c r="C137" s="230" t="s">
        <v>960</v>
      </c>
      <c r="D137" s="230"/>
      <c r="E137" s="230"/>
      <c r="F137" s="251" t="s">
        <v>938</v>
      </c>
      <c r="G137" s="230"/>
      <c r="H137" s="230" t="s">
        <v>985</v>
      </c>
      <c r="I137" s="230" t="s">
        <v>934</v>
      </c>
      <c r="J137" s="230">
        <v>255</v>
      </c>
      <c r="K137" s="276"/>
    </row>
    <row r="138" spans="2:11" s="1" customFormat="1" ht="15" customHeight="1">
      <c r="B138" s="273"/>
      <c r="C138" s="230" t="s">
        <v>962</v>
      </c>
      <c r="D138" s="230"/>
      <c r="E138" s="230"/>
      <c r="F138" s="251" t="s">
        <v>932</v>
      </c>
      <c r="G138" s="230"/>
      <c r="H138" s="230" t="s">
        <v>986</v>
      </c>
      <c r="I138" s="230" t="s">
        <v>964</v>
      </c>
      <c r="J138" s="230"/>
      <c r="K138" s="276"/>
    </row>
    <row r="139" spans="2:11" s="1" customFormat="1" ht="15" customHeight="1">
      <c r="B139" s="273"/>
      <c r="C139" s="230" t="s">
        <v>965</v>
      </c>
      <c r="D139" s="230"/>
      <c r="E139" s="230"/>
      <c r="F139" s="251" t="s">
        <v>932</v>
      </c>
      <c r="G139" s="230"/>
      <c r="H139" s="230" t="s">
        <v>987</v>
      </c>
      <c r="I139" s="230" t="s">
        <v>967</v>
      </c>
      <c r="J139" s="230"/>
      <c r="K139" s="276"/>
    </row>
    <row r="140" spans="2:11" s="1" customFormat="1" ht="15" customHeight="1">
      <c r="B140" s="273"/>
      <c r="C140" s="230" t="s">
        <v>968</v>
      </c>
      <c r="D140" s="230"/>
      <c r="E140" s="230"/>
      <c r="F140" s="251" t="s">
        <v>932</v>
      </c>
      <c r="G140" s="230"/>
      <c r="H140" s="230" t="s">
        <v>968</v>
      </c>
      <c r="I140" s="230" t="s">
        <v>967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932</v>
      </c>
      <c r="G141" s="230"/>
      <c r="H141" s="230" t="s">
        <v>988</v>
      </c>
      <c r="I141" s="230" t="s">
        <v>967</v>
      </c>
      <c r="J141" s="230"/>
      <c r="K141" s="276"/>
    </row>
    <row r="142" spans="2:11" s="1" customFormat="1" ht="15" customHeight="1">
      <c r="B142" s="273"/>
      <c r="C142" s="230" t="s">
        <v>989</v>
      </c>
      <c r="D142" s="230"/>
      <c r="E142" s="230"/>
      <c r="F142" s="251" t="s">
        <v>932</v>
      </c>
      <c r="G142" s="230"/>
      <c r="H142" s="230" t="s">
        <v>990</v>
      </c>
      <c r="I142" s="230" t="s">
        <v>967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991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926</v>
      </c>
      <c r="D148" s="243"/>
      <c r="E148" s="243"/>
      <c r="F148" s="243" t="s">
        <v>927</v>
      </c>
      <c r="G148" s="244"/>
      <c r="H148" s="243" t="s">
        <v>53</v>
      </c>
      <c r="I148" s="243" t="s">
        <v>56</v>
      </c>
      <c r="J148" s="243" t="s">
        <v>928</v>
      </c>
      <c r="K148" s="242"/>
    </row>
    <row r="149" spans="2:11" s="1" customFormat="1" ht="17.25" customHeight="1">
      <c r="B149" s="241"/>
      <c r="C149" s="245" t="s">
        <v>929</v>
      </c>
      <c r="D149" s="245"/>
      <c r="E149" s="245"/>
      <c r="F149" s="246" t="s">
        <v>930</v>
      </c>
      <c r="G149" s="247"/>
      <c r="H149" s="245"/>
      <c r="I149" s="245"/>
      <c r="J149" s="245" t="s">
        <v>931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935</v>
      </c>
      <c r="D151" s="230"/>
      <c r="E151" s="230"/>
      <c r="F151" s="281" t="s">
        <v>932</v>
      </c>
      <c r="G151" s="230"/>
      <c r="H151" s="280" t="s">
        <v>972</v>
      </c>
      <c r="I151" s="280" t="s">
        <v>934</v>
      </c>
      <c r="J151" s="280">
        <v>120</v>
      </c>
      <c r="K151" s="276"/>
    </row>
    <row r="152" spans="2:11" s="1" customFormat="1" ht="15" customHeight="1">
      <c r="B152" s="253"/>
      <c r="C152" s="280" t="s">
        <v>981</v>
      </c>
      <c r="D152" s="230"/>
      <c r="E152" s="230"/>
      <c r="F152" s="281" t="s">
        <v>932</v>
      </c>
      <c r="G152" s="230"/>
      <c r="H152" s="280" t="s">
        <v>992</v>
      </c>
      <c r="I152" s="280" t="s">
        <v>934</v>
      </c>
      <c r="J152" s="280" t="s">
        <v>983</v>
      </c>
      <c r="K152" s="276"/>
    </row>
    <row r="153" spans="2:11" s="1" customFormat="1" ht="15" customHeight="1">
      <c r="B153" s="253"/>
      <c r="C153" s="280" t="s">
        <v>880</v>
      </c>
      <c r="D153" s="230"/>
      <c r="E153" s="230"/>
      <c r="F153" s="281" t="s">
        <v>932</v>
      </c>
      <c r="G153" s="230"/>
      <c r="H153" s="280" t="s">
        <v>993</v>
      </c>
      <c r="I153" s="280" t="s">
        <v>934</v>
      </c>
      <c r="J153" s="280" t="s">
        <v>983</v>
      </c>
      <c r="K153" s="276"/>
    </row>
    <row r="154" spans="2:11" s="1" customFormat="1" ht="15" customHeight="1">
      <c r="B154" s="253"/>
      <c r="C154" s="280" t="s">
        <v>937</v>
      </c>
      <c r="D154" s="230"/>
      <c r="E154" s="230"/>
      <c r="F154" s="281" t="s">
        <v>938</v>
      </c>
      <c r="G154" s="230"/>
      <c r="H154" s="280" t="s">
        <v>972</v>
      </c>
      <c r="I154" s="280" t="s">
        <v>934</v>
      </c>
      <c r="J154" s="280">
        <v>50</v>
      </c>
      <c r="K154" s="276"/>
    </row>
    <row r="155" spans="2:11" s="1" customFormat="1" ht="15" customHeight="1">
      <c r="B155" s="253"/>
      <c r="C155" s="280" t="s">
        <v>940</v>
      </c>
      <c r="D155" s="230"/>
      <c r="E155" s="230"/>
      <c r="F155" s="281" t="s">
        <v>932</v>
      </c>
      <c r="G155" s="230"/>
      <c r="H155" s="280" t="s">
        <v>972</v>
      </c>
      <c r="I155" s="280" t="s">
        <v>942</v>
      </c>
      <c r="J155" s="280"/>
      <c r="K155" s="276"/>
    </row>
    <row r="156" spans="2:11" s="1" customFormat="1" ht="15" customHeight="1">
      <c r="B156" s="253"/>
      <c r="C156" s="280" t="s">
        <v>951</v>
      </c>
      <c r="D156" s="230"/>
      <c r="E156" s="230"/>
      <c r="F156" s="281" t="s">
        <v>938</v>
      </c>
      <c r="G156" s="230"/>
      <c r="H156" s="280" t="s">
        <v>972</v>
      </c>
      <c r="I156" s="280" t="s">
        <v>934</v>
      </c>
      <c r="J156" s="280">
        <v>50</v>
      </c>
      <c r="K156" s="276"/>
    </row>
    <row r="157" spans="2:11" s="1" customFormat="1" ht="15" customHeight="1">
      <c r="B157" s="253"/>
      <c r="C157" s="280" t="s">
        <v>959</v>
      </c>
      <c r="D157" s="230"/>
      <c r="E157" s="230"/>
      <c r="F157" s="281" t="s">
        <v>938</v>
      </c>
      <c r="G157" s="230"/>
      <c r="H157" s="280" t="s">
        <v>972</v>
      </c>
      <c r="I157" s="280" t="s">
        <v>934</v>
      </c>
      <c r="J157" s="280">
        <v>50</v>
      </c>
      <c r="K157" s="276"/>
    </row>
    <row r="158" spans="2:11" s="1" customFormat="1" ht="15" customHeight="1">
      <c r="B158" s="253"/>
      <c r="C158" s="280" t="s">
        <v>957</v>
      </c>
      <c r="D158" s="230"/>
      <c r="E158" s="230"/>
      <c r="F158" s="281" t="s">
        <v>938</v>
      </c>
      <c r="G158" s="230"/>
      <c r="H158" s="280" t="s">
        <v>972</v>
      </c>
      <c r="I158" s="280" t="s">
        <v>934</v>
      </c>
      <c r="J158" s="280">
        <v>50</v>
      </c>
      <c r="K158" s="276"/>
    </row>
    <row r="159" spans="2:11" s="1" customFormat="1" ht="15" customHeight="1">
      <c r="B159" s="253"/>
      <c r="C159" s="280" t="s">
        <v>94</v>
      </c>
      <c r="D159" s="230"/>
      <c r="E159" s="230"/>
      <c r="F159" s="281" t="s">
        <v>932</v>
      </c>
      <c r="G159" s="230"/>
      <c r="H159" s="280" t="s">
        <v>994</v>
      </c>
      <c r="I159" s="280" t="s">
        <v>934</v>
      </c>
      <c r="J159" s="280" t="s">
        <v>995</v>
      </c>
      <c r="K159" s="276"/>
    </row>
    <row r="160" spans="2:11" s="1" customFormat="1" ht="15" customHeight="1">
      <c r="B160" s="253"/>
      <c r="C160" s="280" t="s">
        <v>996</v>
      </c>
      <c r="D160" s="230"/>
      <c r="E160" s="230"/>
      <c r="F160" s="281" t="s">
        <v>932</v>
      </c>
      <c r="G160" s="230"/>
      <c r="H160" s="280" t="s">
        <v>997</v>
      </c>
      <c r="I160" s="280" t="s">
        <v>967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998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926</v>
      </c>
      <c r="D166" s="243"/>
      <c r="E166" s="243"/>
      <c r="F166" s="243" t="s">
        <v>927</v>
      </c>
      <c r="G166" s="285"/>
      <c r="H166" s="286" t="s">
        <v>53</v>
      </c>
      <c r="I166" s="286" t="s">
        <v>56</v>
      </c>
      <c r="J166" s="243" t="s">
        <v>928</v>
      </c>
      <c r="K166" s="223"/>
    </row>
    <row r="167" spans="2:11" s="1" customFormat="1" ht="17.25" customHeight="1">
      <c r="B167" s="224"/>
      <c r="C167" s="245" t="s">
        <v>929</v>
      </c>
      <c r="D167" s="245"/>
      <c r="E167" s="245"/>
      <c r="F167" s="246" t="s">
        <v>930</v>
      </c>
      <c r="G167" s="287"/>
      <c r="H167" s="288"/>
      <c r="I167" s="288"/>
      <c r="J167" s="245" t="s">
        <v>931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935</v>
      </c>
      <c r="D169" s="230"/>
      <c r="E169" s="230"/>
      <c r="F169" s="251" t="s">
        <v>932</v>
      </c>
      <c r="G169" s="230"/>
      <c r="H169" s="230" t="s">
        <v>972</v>
      </c>
      <c r="I169" s="230" t="s">
        <v>934</v>
      </c>
      <c r="J169" s="230">
        <v>120</v>
      </c>
      <c r="K169" s="276"/>
    </row>
    <row r="170" spans="2:11" s="1" customFormat="1" ht="15" customHeight="1">
      <c r="B170" s="253"/>
      <c r="C170" s="230" t="s">
        <v>981</v>
      </c>
      <c r="D170" s="230"/>
      <c r="E170" s="230"/>
      <c r="F170" s="251" t="s">
        <v>932</v>
      </c>
      <c r="G170" s="230"/>
      <c r="H170" s="230" t="s">
        <v>982</v>
      </c>
      <c r="I170" s="230" t="s">
        <v>934</v>
      </c>
      <c r="J170" s="230" t="s">
        <v>983</v>
      </c>
      <c r="K170" s="276"/>
    </row>
    <row r="171" spans="2:11" s="1" customFormat="1" ht="15" customHeight="1">
      <c r="B171" s="253"/>
      <c r="C171" s="230" t="s">
        <v>880</v>
      </c>
      <c r="D171" s="230"/>
      <c r="E171" s="230"/>
      <c r="F171" s="251" t="s">
        <v>932</v>
      </c>
      <c r="G171" s="230"/>
      <c r="H171" s="230" t="s">
        <v>999</v>
      </c>
      <c r="I171" s="230" t="s">
        <v>934</v>
      </c>
      <c r="J171" s="230" t="s">
        <v>983</v>
      </c>
      <c r="K171" s="276"/>
    </row>
    <row r="172" spans="2:11" s="1" customFormat="1" ht="15" customHeight="1">
      <c r="B172" s="253"/>
      <c r="C172" s="230" t="s">
        <v>937</v>
      </c>
      <c r="D172" s="230"/>
      <c r="E172" s="230"/>
      <c r="F172" s="251" t="s">
        <v>938</v>
      </c>
      <c r="G172" s="230"/>
      <c r="H172" s="230" t="s">
        <v>999</v>
      </c>
      <c r="I172" s="230" t="s">
        <v>934</v>
      </c>
      <c r="J172" s="230">
        <v>50</v>
      </c>
      <c r="K172" s="276"/>
    </row>
    <row r="173" spans="2:11" s="1" customFormat="1" ht="15" customHeight="1">
      <c r="B173" s="253"/>
      <c r="C173" s="230" t="s">
        <v>940</v>
      </c>
      <c r="D173" s="230"/>
      <c r="E173" s="230"/>
      <c r="F173" s="251" t="s">
        <v>932</v>
      </c>
      <c r="G173" s="230"/>
      <c r="H173" s="230" t="s">
        <v>999</v>
      </c>
      <c r="I173" s="230" t="s">
        <v>942</v>
      </c>
      <c r="J173" s="230"/>
      <c r="K173" s="276"/>
    </row>
    <row r="174" spans="2:11" s="1" customFormat="1" ht="15" customHeight="1">
      <c r="B174" s="253"/>
      <c r="C174" s="230" t="s">
        <v>951</v>
      </c>
      <c r="D174" s="230"/>
      <c r="E174" s="230"/>
      <c r="F174" s="251" t="s">
        <v>938</v>
      </c>
      <c r="G174" s="230"/>
      <c r="H174" s="230" t="s">
        <v>999</v>
      </c>
      <c r="I174" s="230" t="s">
        <v>934</v>
      </c>
      <c r="J174" s="230">
        <v>50</v>
      </c>
      <c r="K174" s="276"/>
    </row>
    <row r="175" spans="2:11" s="1" customFormat="1" ht="15" customHeight="1">
      <c r="B175" s="253"/>
      <c r="C175" s="230" t="s">
        <v>959</v>
      </c>
      <c r="D175" s="230"/>
      <c r="E175" s="230"/>
      <c r="F175" s="251" t="s">
        <v>938</v>
      </c>
      <c r="G175" s="230"/>
      <c r="H175" s="230" t="s">
        <v>999</v>
      </c>
      <c r="I175" s="230" t="s">
        <v>934</v>
      </c>
      <c r="J175" s="230">
        <v>50</v>
      </c>
      <c r="K175" s="276"/>
    </row>
    <row r="176" spans="2:11" s="1" customFormat="1" ht="15" customHeight="1">
      <c r="B176" s="253"/>
      <c r="C176" s="230" t="s">
        <v>957</v>
      </c>
      <c r="D176" s="230"/>
      <c r="E176" s="230"/>
      <c r="F176" s="251" t="s">
        <v>938</v>
      </c>
      <c r="G176" s="230"/>
      <c r="H176" s="230" t="s">
        <v>999</v>
      </c>
      <c r="I176" s="230" t="s">
        <v>934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932</v>
      </c>
      <c r="G177" s="230"/>
      <c r="H177" s="230" t="s">
        <v>1000</v>
      </c>
      <c r="I177" s="230" t="s">
        <v>1001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932</v>
      </c>
      <c r="G178" s="230"/>
      <c r="H178" s="230" t="s">
        <v>1002</v>
      </c>
      <c r="I178" s="230" t="s">
        <v>1003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932</v>
      </c>
      <c r="G179" s="230"/>
      <c r="H179" s="230" t="s">
        <v>1004</v>
      </c>
      <c r="I179" s="230" t="s">
        <v>934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932</v>
      </c>
      <c r="G180" s="230"/>
      <c r="H180" s="230" t="s">
        <v>1005</v>
      </c>
      <c r="I180" s="230" t="s">
        <v>934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932</v>
      </c>
      <c r="G181" s="230"/>
      <c r="H181" s="230" t="s">
        <v>896</v>
      </c>
      <c r="I181" s="230" t="s">
        <v>934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932</v>
      </c>
      <c r="G182" s="230"/>
      <c r="H182" s="230" t="s">
        <v>1006</v>
      </c>
      <c r="I182" s="230" t="s">
        <v>967</v>
      </c>
      <c r="J182" s="230"/>
      <c r="K182" s="276"/>
    </row>
    <row r="183" spans="2:11" s="1" customFormat="1" ht="15" customHeight="1">
      <c r="B183" s="253"/>
      <c r="C183" s="230" t="s">
        <v>1007</v>
      </c>
      <c r="D183" s="230"/>
      <c r="E183" s="230"/>
      <c r="F183" s="251" t="s">
        <v>932</v>
      </c>
      <c r="G183" s="230"/>
      <c r="H183" s="230" t="s">
        <v>1008</v>
      </c>
      <c r="I183" s="230" t="s">
        <v>967</v>
      </c>
      <c r="J183" s="230"/>
      <c r="K183" s="276"/>
    </row>
    <row r="184" spans="2:11" s="1" customFormat="1" ht="15" customHeight="1">
      <c r="B184" s="253"/>
      <c r="C184" s="230" t="s">
        <v>996</v>
      </c>
      <c r="D184" s="230"/>
      <c r="E184" s="230"/>
      <c r="F184" s="251" t="s">
        <v>932</v>
      </c>
      <c r="G184" s="230"/>
      <c r="H184" s="230" t="s">
        <v>1009</v>
      </c>
      <c r="I184" s="230" t="s">
        <v>967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938</v>
      </c>
      <c r="G185" s="230"/>
      <c r="H185" s="230" t="s">
        <v>1010</v>
      </c>
      <c r="I185" s="230" t="s">
        <v>934</v>
      </c>
      <c r="J185" s="230">
        <v>50</v>
      </c>
      <c r="K185" s="276"/>
    </row>
    <row r="186" spans="2:11" s="1" customFormat="1" ht="15" customHeight="1">
      <c r="B186" s="253"/>
      <c r="C186" s="230" t="s">
        <v>1011</v>
      </c>
      <c r="D186" s="230"/>
      <c r="E186" s="230"/>
      <c r="F186" s="251" t="s">
        <v>938</v>
      </c>
      <c r="G186" s="230"/>
      <c r="H186" s="230" t="s">
        <v>1012</v>
      </c>
      <c r="I186" s="230" t="s">
        <v>1013</v>
      </c>
      <c r="J186" s="230"/>
      <c r="K186" s="276"/>
    </row>
    <row r="187" spans="2:11" s="1" customFormat="1" ht="15" customHeight="1">
      <c r="B187" s="253"/>
      <c r="C187" s="230" t="s">
        <v>1014</v>
      </c>
      <c r="D187" s="230"/>
      <c r="E187" s="230"/>
      <c r="F187" s="251" t="s">
        <v>938</v>
      </c>
      <c r="G187" s="230"/>
      <c r="H187" s="230" t="s">
        <v>1015</v>
      </c>
      <c r="I187" s="230" t="s">
        <v>1013</v>
      </c>
      <c r="J187" s="230"/>
      <c r="K187" s="276"/>
    </row>
    <row r="188" spans="2:11" s="1" customFormat="1" ht="15" customHeight="1">
      <c r="B188" s="253"/>
      <c r="C188" s="230" t="s">
        <v>1016</v>
      </c>
      <c r="D188" s="230"/>
      <c r="E188" s="230"/>
      <c r="F188" s="251" t="s">
        <v>938</v>
      </c>
      <c r="G188" s="230"/>
      <c r="H188" s="230" t="s">
        <v>1017</v>
      </c>
      <c r="I188" s="230" t="s">
        <v>1013</v>
      </c>
      <c r="J188" s="230"/>
      <c r="K188" s="276"/>
    </row>
    <row r="189" spans="2:11" s="1" customFormat="1" ht="15" customHeight="1">
      <c r="B189" s="253"/>
      <c r="C189" s="289" t="s">
        <v>1018</v>
      </c>
      <c r="D189" s="230"/>
      <c r="E189" s="230"/>
      <c r="F189" s="251" t="s">
        <v>938</v>
      </c>
      <c r="G189" s="230"/>
      <c r="H189" s="230" t="s">
        <v>1019</v>
      </c>
      <c r="I189" s="230" t="s">
        <v>1020</v>
      </c>
      <c r="J189" s="290" t="s">
        <v>1021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932</v>
      </c>
      <c r="G190" s="230"/>
      <c r="H190" s="227" t="s">
        <v>1022</v>
      </c>
      <c r="I190" s="230" t="s">
        <v>1023</v>
      </c>
      <c r="J190" s="230"/>
      <c r="K190" s="276"/>
    </row>
    <row r="191" spans="2:11" s="1" customFormat="1" ht="15" customHeight="1">
      <c r="B191" s="253"/>
      <c r="C191" s="289" t="s">
        <v>1024</v>
      </c>
      <c r="D191" s="230"/>
      <c r="E191" s="230"/>
      <c r="F191" s="251" t="s">
        <v>932</v>
      </c>
      <c r="G191" s="230"/>
      <c r="H191" s="230" t="s">
        <v>1025</v>
      </c>
      <c r="I191" s="230" t="s">
        <v>967</v>
      </c>
      <c r="J191" s="230"/>
      <c r="K191" s="276"/>
    </row>
    <row r="192" spans="2:11" s="1" customFormat="1" ht="15" customHeight="1">
      <c r="B192" s="253"/>
      <c r="C192" s="289" t="s">
        <v>1026</v>
      </c>
      <c r="D192" s="230"/>
      <c r="E192" s="230"/>
      <c r="F192" s="251" t="s">
        <v>932</v>
      </c>
      <c r="G192" s="230"/>
      <c r="H192" s="230" t="s">
        <v>1027</v>
      </c>
      <c r="I192" s="230" t="s">
        <v>967</v>
      </c>
      <c r="J192" s="230"/>
      <c r="K192" s="276"/>
    </row>
    <row r="193" spans="2:11" s="1" customFormat="1" ht="15" customHeight="1">
      <c r="B193" s="253"/>
      <c r="C193" s="289" t="s">
        <v>1028</v>
      </c>
      <c r="D193" s="230"/>
      <c r="E193" s="230"/>
      <c r="F193" s="251" t="s">
        <v>938</v>
      </c>
      <c r="G193" s="230"/>
      <c r="H193" s="230" t="s">
        <v>1029</v>
      </c>
      <c r="I193" s="230" t="s">
        <v>967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1030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1031</v>
      </c>
      <c r="D200" s="292"/>
      <c r="E200" s="292"/>
      <c r="F200" s="292" t="s">
        <v>1032</v>
      </c>
      <c r="G200" s="293"/>
      <c r="H200" s="351" t="s">
        <v>1033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1023</v>
      </c>
      <c r="D202" s="230"/>
      <c r="E202" s="230"/>
      <c r="F202" s="251" t="s">
        <v>42</v>
      </c>
      <c r="G202" s="230"/>
      <c r="H202" s="352" t="s">
        <v>1034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1035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1036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1037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1038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979</v>
      </c>
      <c r="D208" s="230"/>
      <c r="E208" s="230"/>
      <c r="F208" s="251" t="s">
        <v>78</v>
      </c>
      <c r="G208" s="230"/>
      <c r="H208" s="352" t="s">
        <v>1039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876</v>
      </c>
      <c r="G209" s="230"/>
      <c r="H209" s="352" t="s">
        <v>877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874</v>
      </c>
      <c r="G210" s="230"/>
      <c r="H210" s="352" t="s">
        <v>1040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87</v>
      </c>
      <c r="G211" s="289"/>
      <c r="H211" s="353" t="s">
        <v>88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878</v>
      </c>
      <c r="G212" s="289"/>
      <c r="H212" s="353" t="s">
        <v>826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1003</v>
      </c>
      <c r="D214" s="230"/>
      <c r="E214" s="230"/>
      <c r="F214" s="251">
        <v>1</v>
      </c>
      <c r="G214" s="289"/>
      <c r="H214" s="353" t="s">
        <v>1041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1042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1043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1044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86C7F6-1688-4E27-8548-A22F6EFDEC51}"/>
</file>

<file path=customXml/itemProps2.xml><?xml version="1.0" encoding="utf-8"?>
<ds:datastoreItem xmlns:ds="http://schemas.openxmlformats.org/officeDocument/2006/customXml" ds:itemID="{63385782-8C16-448A-A15F-9EA20443FFA7}"/>
</file>

<file path=customXml/itemProps3.xml><?xml version="1.0" encoding="utf-8"?>
<ds:datastoreItem xmlns:ds="http://schemas.openxmlformats.org/officeDocument/2006/customXml" ds:itemID="{75622713-79E3-40C5-990F-0006E5AAA5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SO-102 - Polní cesta H4</vt:lpstr>
      <vt:lpstr>SO-102a - Příkop nerealiz...</vt:lpstr>
      <vt:lpstr>VON - Vedlejší a ostatní ...</vt:lpstr>
      <vt:lpstr>Pokyny pro vyplnění</vt:lpstr>
      <vt:lpstr>'Rekapitulace stavby'!Názvy_tisku</vt:lpstr>
      <vt:lpstr>'SO-102 - Polní cesta H4'!Názvy_tisku</vt:lpstr>
      <vt:lpstr>'SO-102a - Příkop nerealiz...'!Názvy_tisku</vt:lpstr>
      <vt:lpstr>'VON - Vedlejší a ostatní ...'!Názvy_tisku</vt:lpstr>
      <vt:lpstr>'Pokyny pro vyplnění'!Oblast_tisku</vt:lpstr>
      <vt:lpstr>'Rekapitulace stavby'!Oblast_tisku</vt:lpstr>
      <vt:lpstr>'SO-102 - Polní cesta H4'!Oblast_tisku</vt:lpstr>
      <vt:lpstr>'SO-102a - Příkop nerealiz...'!Oblast_tisku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2023-04-05T11:47:16Z</dcterms:created>
  <dcterms:modified xsi:type="dcterms:W3CDTF">2023-04-05T11:51:45Z</dcterms:modified>
</cp:coreProperties>
</file>